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/>
  <mc:AlternateContent xmlns:mc="http://schemas.openxmlformats.org/markup-compatibility/2006">
    <mc:Choice Requires="x15">
      <x15ac:absPath xmlns:x15ac="http://schemas.microsoft.com/office/spreadsheetml/2010/11/ac" url="C:\Users\fran\Desktop\HI1727\Sampling\"/>
    </mc:Choice>
  </mc:AlternateContent>
  <xr:revisionPtr revIDLastSave="0" documentId="13_ncr:1_{6FC04519-E65B-4E63-A437-E6A3FC44987C}" xr6:coauthVersionLast="47" xr6:coauthVersionMax="47" xr10:uidLastSave="{00000000-0000-0000-0000-000000000000}"/>
  <workbookProtection workbookAlgorithmName="SHA-512" workbookHashValue="kQ5u3ODFEmYl3PvZduS+VMM28HUVH1l2JqBaGIiksAdJY7VUDcdquwqkDKT2ebFm/Kp/XePT9Ffpj9pN7ovenA==" workbookSaltValue="v/qQeyZRQ+XpFU6Lwvzrqg==" workbookSpinCount="100000" lockStructure="1"/>
  <bookViews>
    <workbookView xWindow="-110" yWindow="-110" windowWidth="38620" windowHeight="21820" xr2:uid="{00000000-000D-0000-FFFF-FFFF00000000}"/>
  </bookViews>
  <sheets>
    <sheet name="1727" sheetId="1" r:id="rId1"/>
    <sheet name="Fraction tool" sheetId="5" r:id="rId2"/>
    <sheet name="Position conv." sheetId="4" r:id="rId3"/>
    <sheet name="Information" sheetId="2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04" i="5" l="1"/>
  <c r="A100" i="5"/>
  <c r="A96" i="5"/>
  <c r="A92" i="5"/>
  <c r="A88" i="5"/>
  <c r="A84" i="5"/>
  <c r="G5" i="5"/>
  <c r="H5" i="5" s="1"/>
  <c r="G105" i="5"/>
  <c r="H105" i="5" s="1"/>
  <c r="A108" i="5"/>
  <c r="G109" i="5"/>
  <c r="H109" i="5" s="1"/>
  <c r="A112" i="5"/>
  <c r="G113" i="5"/>
  <c r="H113" i="5" s="1"/>
  <c r="I113" i="5"/>
  <c r="A116" i="5"/>
  <c r="G117" i="5"/>
  <c r="H117" i="5"/>
  <c r="I117" i="5"/>
  <c r="A120" i="5"/>
  <c r="G121" i="5"/>
  <c r="I121" i="5" s="1"/>
  <c r="A124" i="5"/>
  <c r="G125" i="5"/>
  <c r="H125" i="5"/>
  <c r="I125" i="5"/>
  <c r="G85" i="5"/>
  <c r="H85" i="5" s="1"/>
  <c r="G89" i="5"/>
  <c r="H89" i="5" s="1"/>
  <c r="G93" i="5"/>
  <c r="I93" i="5" s="1"/>
  <c r="G97" i="5"/>
  <c r="H97" i="5" s="1"/>
  <c r="G101" i="5"/>
  <c r="I101" i="5" s="1"/>
  <c r="A8" i="5"/>
  <c r="G9" i="5"/>
  <c r="H9" i="5" s="1"/>
  <c r="A12" i="5"/>
  <c r="G13" i="5"/>
  <c r="H13" i="5" s="1"/>
  <c r="A16" i="5"/>
  <c r="G17" i="5"/>
  <c r="H17" i="5" s="1"/>
  <c r="A4" i="5"/>
  <c r="G21" i="5"/>
  <c r="I21" i="5" s="1"/>
  <c r="G25" i="5"/>
  <c r="H25" i="5" s="1"/>
  <c r="G29" i="5"/>
  <c r="H29" i="5" s="1"/>
  <c r="G33" i="5"/>
  <c r="H33" i="5" s="1"/>
  <c r="G37" i="5"/>
  <c r="H37" i="5" s="1"/>
  <c r="G41" i="5"/>
  <c r="H41" i="5" s="1"/>
  <c r="A80" i="5"/>
  <c r="G81" i="5"/>
  <c r="H81" i="5" s="1"/>
  <c r="A76" i="5"/>
  <c r="A72" i="5"/>
  <c r="A68" i="5"/>
  <c r="A64" i="5"/>
  <c r="A60" i="5"/>
  <c r="A56" i="5"/>
  <c r="A52" i="5"/>
  <c r="A48" i="5"/>
  <c r="A44" i="5"/>
  <c r="A40" i="5"/>
  <c r="A36" i="5"/>
  <c r="A32" i="5"/>
  <c r="A28" i="5"/>
  <c r="A24" i="5"/>
  <c r="A20" i="5"/>
  <c r="G49" i="5"/>
  <c r="H49" i="5" s="1"/>
  <c r="G53" i="5"/>
  <c r="H53" i="5" s="1"/>
  <c r="G57" i="5"/>
  <c r="H57" i="5" s="1"/>
  <c r="G61" i="5"/>
  <c r="I61" i="5" s="1"/>
  <c r="G65" i="5"/>
  <c r="I65" i="5" s="1"/>
  <c r="G69" i="5"/>
  <c r="H69" i="5" s="1"/>
  <c r="G73" i="5"/>
  <c r="H73" i="5" s="1"/>
  <c r="G77" i="5"/>
  <c r="H77" i="5" s="1"/>
  <c r="G45" i="5"/>
  <c r="I45" i="5" s="1"/>
  <c r="H101" i="5" l="1"/>
  <c r="I105" i="5"/>
  <c r="H121" i="5"/>
  <c r="I109" i="5"/>
  <c r="I89" i="5"/>
  <c r="I85" i="5"/>
  <c r="I97" i="5"/>
  <c r="H93" i="5"/>
  <c r="I17" i="5"/>
  <c r="I13" i="5"/>
  <c r="I9" i="5"/>
  <c r="I77" i="5"/>
  <c r="H45" i="5"/>
  <c r="H61" i="5"/>
  <c r="H65" i="5"/>
  <c r="H21" i="5"/>
  <c r="I37" i="5"/>
  <c r="I49" i="5"/>
  <c r="I73" i="5"/>
  <c r="I81" i="5"/>
  <c r="I53" i="5"/>
  <c r="I41" i="5"/>
  <c r="I33" i="5"/>
  <c r="I25" i="5"/>
  <c r="I69" i="5"/>
  <c r="I57" i="5"/>
  <c r="I29" i="5"/>
  <c r="I5" i="5" l="1"/>
  <c r="F4" i="4"/>
  <c r="G4" i="4" s="1"/>
  <c r="F6" i="4"/>
  <c r="G6" i="4" s="1"/>
  <c r="F7" i="4"/>
  <c r="G7" i="4" s="1"/>
  <c r="F9" i="4"/>
  <c r="G9" i="4" s="1"/>
  <c r="F10" i="4"/>
  <c r="G10" i="4" s="1"/>
  <c r="F3" i="4"/>
  <c r="G3" i="4" s="1"/>
</calcChain>
</file>

<file path=xl/sharedStrings.xml><?xml version="1.0" encoding="utf-8"?>
<sst xmlns="http://schemas.openxmlformats.org/spreadsheetml/2006/main" count="642" uniqueCount="185">
  <si>
    <t>Sample Number</t>
  </si>
  <si>
    <t>Date</t>
  </si>
  <si>
    <t>Time UTC</t>
  </si>
  <si>
    <t>Latitude DD.DDDD</t>
  </si>
  <si>
    <t>Longitude DD.DDDD</t>
  </si>
  <si>
    <t>Nautical Classification</t>
  </si>
  <si>
    <t>Folk Classification</t>
  </si>
  <si>
    <t>Seabed Depth mCD</t>
  </si>
  <si>
    <t>Sampling Method</t>
  </si>
  <si>
    <t>Position Determination</t>
  </si>
  <si>
    <t>Position Uncertainty</t>
  </si>
  <si>
    <t>Number of Attempts</t>
  </si>
  <si>
    <t>Vessel</t>
  </si>
  <si>
    <t>CHP Contractor</t>
  </si>
  <si>
    <t>HI Number</t>
  </si>
  <si>
    <t>HI Name</t>
  </si>
  <si>
    <t>Remarks</t>
  </si>
  <si>
    <t>B01_01</t>
  </si>
  <si>
    <t>53.34150</t>
  </si>
  <si>
    <t>000.76514</t>
  </si>
  <si>
    <t>03</t>
  </si>
  <si>
    <t>G+</t>
  </si>
  <si>
    <t>01</t>
  </si>
  <si>
    <t>M/V Northern Wind</t>
  </si>
  <si>
    <t>MCA</t>
  </si>
  <si>
    <t>Race Bank to Sheringham Shoal</t>
  </si>
  <si>
    <t>Brown-beige, sand, pebbles, broken shells,  feather algea, no smell</t>
  </si>
  <si>
    <t>B01_02</t>
  </si>
  <si>
    <t>53.32082</t>
  </si>
  <si>
    <t>000.74427</t>
  </si>
  <si>
    <t>Sand, brown-beige, broken shells, one worm, no smell</t>
  </si>
  <si>
    <t>B02_03</t>
  </si>
  <si>
    <t>53.28126</t>
  </si>
  <si>
    <t>000.77083</t>
  </si>
  <si>
    <t>brown-beige, sand, pebbles, whole and broken shells, no smell</t>
  </si>
  <si>
    <t>B02_04</t>
  </si>
  <si>
    <t>53.27966</t>
  </si>
  <si>
    <t>000.72838</t>
  </si>
  <si>
    <t>Light brown sand, whole and broken shells, small rocks, gravel, little pebbles</t>
  </si>
  <si>
    <t>B03_05</t>
  </si>
  <si>
    <t>53.25679</t>
  </si>
  <si>
    <t>000.76698</t>
  </si>
  <si>
    <t>brown-beige, sand, pebbles, broken shells, no smell</t>
  </si>
  <si>
    <t>B04_06</t>
  </si>
  <si>
    <t>53.24178</t>
  </si>
  <si>
    <t>000.72976</t>
  </si>
  <si>
    <t>B04_07</t>
  </si>
  <si>
    <t>53.22440</t>
  </si>
  <si>
    <t>000.79525</t>
  </si>
  <si>
    <t>B05_08</t>
  </si>
  <si>
    <t>53.20577</t>
  </si>
  <si>
    <t>000.73047</t>
  </si>
  <si>
    <t>Brown-beige, sand, broken and whole shells, a worm, no smell</t>
  </si>
  <si>
    <t>B05_09</t>
  </si>
  <si>
    <t>53.18496</t>
  </si>
  <si>
    <t>000.77194</t>
  </si>
  <si>
    <t>B06_10</t>
  </si>
  <si>
    <t>53.21820</t>
  </si>
  <si>
    <t>000.86401</t>
  </si>
  <si>
    <t>B06_11</t>
  </si>
  <si>
    <t>18:28</t>
  </si>
  <si>
    <t>53.20640</t>
  </si>
  <si>
    <t>000.92126</t>
  </si>
  <si>
    <t>B07_12</t>
  </si>
  <si>
    <t>10:28</t>
  </si>
  <si>
    <t>53.17652</t>
  </si>
  <si>
    <t>000.93234</t>
  </si>
  <si>
    <t>B08_13</t>
  </si>
  <si>
    <t>12:05</t>
  </si>
  <si>
    <t>53.17451</t>
  </si>
  <si>
    <t>000.87257</t>
  </si>
  <si>
    <t>B09_14</t>
  </si>
  <si>
    <t>11:47</t>
  </si>
  <si>
    <t>53.16456</t>
  </si>
  <si>
    <t>000.82806</t>
  </si>
  <si>
    <t>B09_15</t>
  </si>
  <si>
    <t>11:29</t>
  </si>
  <si>
    <t>53.13316</t>
  </si>
  <si>
    <t>000.86946</t>
  </si>
  <si>
    <t>B09_16</t>
  </si>
  <si>
    <t>11:09</t>
  </si>
  <si>
    <t>53.13197</t>
  </si>
  <si>
    <t>000.93137</t>
  </si>
  <si>
    <t>B10_17</t>
  </si>
  <si>
    <t>53.19294</t>
  </si>
  <si>
    <t>000.99151</t>
  </si>
  <si>
    <t>Brown-beige, pebbles, cobbles, whole shells,barnacles,  sponges, a few crabs, a worm, sea weed</t>
  </si>
  <si>
    <t>B10_18</t>
  </si>
  <si>
    <t>09:21</t>
  </si>
  <si>
    <t>53.16221</t>
  </si>
  <si>
    <t>001.07212</t>
  </si>
  <si>
    <t>brownish, pebbles, whole shells, bk shells, gravel, barnacles, tubes of keel wormes, algea, no smell</t>
  </si>
  <si>
    <t>B11_19</t>
  </si>
  <si>
    <t>09:50</t>
  </si>
  <si>
    <t>53.15243</t>
  </si>
  <si>
    <t>001.01013</t>
  </si>
  <si>
    <t>Brown-beige, pebbles, broken shells, gravel, whole shells, barnacles, sea weed</t>
  </si>
  <si>
    <t>B11_20</t>
  </si>
  <si>
    <t>09:00</t>
  </si>
  <si>
    <t>53.12100</t>
  </si>
  <si>
    <t>001.08538</t>
  </si>
  <si>
    <t>Brown-beige, sand, whole shells, one oyster shell, pebbles, no smell</t>
  </si>
  <si>
    <t>B12_21</t>
  </si>
  <si>
    <t>08:35</t>
  </si>
  <si>
    <t>53.11155</t>
  </si>
  <si>
    <t>001.00772</t>
  </si>
  <si>
    <t xml:space="preserve">Brown-beige, sand, gravel, pebbles,broken shells, whole shell, one small star fish </t>
  </si>
  <si>
    <t>B13_22</t>
  </si>
  <si>
    <t>07:52</t>
  </si>
  <si>
    <t>53.09094</t>
  </si>
  <si>
    <t>000.97993</t>
  </si>
  <si>
    <t>Brown-beige, cobbles, pebbles, whole shells, barnacles, sea weed, sponges</t>
  </si>
  <si>
    <t>B13_23</t>
  </si>
  <si>
    <t>07:27</t>
  </si>
  <si>
    <t>53.06720</t>
  </si>
  <si>
    <t>001.03545</t>
  </si>
  <si>
    <t>Brown-beige, pebbles,whole shells, gravel, barnacles, sand, sea weed, some crabs, one star fish, no smell</t>
  </si>
  <si>
    <t>B14_24</t>
  </si>
  <si>
    <t>07:07</t>
  </si>
  <si>
    <t>53.04272</t>
  </si>
  <si>
    <t>001.08449</t>
  </si>
  <si>
    <t>Brown-beige, fine sand, minerals, no smell</t>
  </si>
  <si>
    <t>B14_25</t>
  </si>
  <si>
    <t>06:33</t>
  </si>
  <si>
    <t>53.08300</t>
  </si>
  <si>
    <t>001.10994</t>
  </si>
  <si>
    <t>brown-beige, gravel, broken shells, pebbles, barnacles, sponge</t>
  </si>
  <si>
    <t>B14_26</t>
  </si>
  <si>
    <t>05:51</t>
  </si>
  <si>
    <t>53.09310</t>
  </si>
  <si>
    <t>001.17088</t>
  </si>
  <si>
    <t>Sample Name</t>
  </si>
  <si>
    <t>Gravel [%]</t>
  </si>
  <si>
    <t>Coarse Sand [%]</t>
  </si>
  <si>
    <t>Medium Sand [%]</t>
  </si>
  <si>
    <t>Fine Sand [%]</t>
  </si>
  <si>
    <t>Mud [%]</t>
  </si>
  <si>
    <t>TOT[%]</t>
  </si>
  <si>
    <t>Between Classifications</t>
  </si>
  <si>
    <t>ID</t>
  </si>
  <si>
    <t>deg</t>
  </si>
  <si>
    <t>min</t>
  </si>
  <si>
    <t>C.dir</t>
  </si>
  <si>
    <t>deg.dec</t>
  </si>
  <si>
    <t>INPUT H575</t>
  </si>
  <si>
    <t>N</t>
  </si>
  <si>
    <t>W</t>
  </si>
  <si>
    <t>E</t>
  </si>
  <si>
    <t>10:09</t>
  </si>
  <si>
    <t>Sand</t>
  </si>
  <si>
    <t>Gravel</t>
  </si>
  <si>
    <t>mS, cS, fS, G, bkSh</t>
  </si>
  <si>
    <t>Gravelly Sand</t>
  </si>
  <si>
    <t>bkSh, mS, cS, G, fS</t>
  </si>
  <si>
    <t>mS, cS,fS, G, bkSh, Sh</t>
  </si>
  <si>
    <t>Sh, bkSh, P,G, Al</t>
  </si>
  <si>
    <t>bkSh, G, cS, mS, fS</t>
  </si>
  <si>
    <t>Sandy Gravel</t>
  </si>
  <si>
    <t>Brown-beige, pebbles, shells, gravel, broken shells, barnacles, some crabs, algea , keel worm</t>
  </si>
  <si>
    <t>Brown-beige, pebbles,broken shells, gravel, sponge, hermit crab shells, no smell</t>
  </si>
  <si>
    <t>bkSh, P, Sh, cS, mS</t>
  </si>
  <si>
    <t>mS,Sh, bkSh, fS, cS</t>
  </si>
  <si>
    <t>P, G, cS,mS, fS, bkSh</t>
  </si>
  <si>
    <t>P,G,cS,fS,bkSh</t>
  </si>
  <si>
    <t>Brown-beige, sand, broken shells, one shell, small black pieces of gravel, no smell</t>
  </si>
  <si>
    <t>Brown-beige, gravel, pebbles, tubes from tube worms, small rocks, sand, no smell</t>
  </si>
  <si>
    <t>Brown-beige, sand, small shredds of shells and  pebbles, no smell</t>
  </si>
  <si>
    <t>Brown-yellow, broken shells, stones, pebbles, barnacles, algea, whole shell, one worm, no smell</t>
  </si>
  <si>
    <t>Brown-beige, whole shells, pebbles, broken shells, barncales, gravel, sand, sea weed</t>
  </si>
  <si>
    <t>Brown-beige, broken shells, gravel, pebbles, whole shells, barnacles, sand</t>
  </si>
  <si>
    <t>Brown-beige, sand, black minerals, small pieces of shells</t>
  </si>
  <si>
    <t>Brown-beige, broken shells, gravel, sand, whole shells, barnacles</t>
  </si>
  <si>
    <t>Brown-beige, sand, broken shells, whole shells, no smell</t>
  </si>
  <si>
    <t>mS, G, bkSh, Sh, cS, fS</t>
  </si>
  <si>
    <t>mS, cS, fS, bkSh</t>
  </si>
  <si>
    <t>bkSh, G</t>
  </si>
  <si>
    <t>Cb, P, bkSh, Sh, Al</t>
  </si>
  <si>
    <t>P, G, bkSh</t>
  </si>
  <si>
    <t>P, cS, G, bkSh</t>
  </si>
  <si>
    <t>P, G, Sh, bkSh</t>
  </si>
  <si>
    <t>mS, cS, bkSh, G, P</t>
  </si>
  <si>
    <t>Cb, P, Sh, cS, mS</t>
  </si>
  <si>
    <t>mS, fS, cS, bkSh</t>
  </si>
  <si>
    <t>P,G,cS, mS, fS,bkSh</t>
  </si>
  <si>
    <t>G, P, bkSh, fS, cS, 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</si>
</sst>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"/>
    <numFmt numFmtId="165" formatCode="0.0"/>
    <numFmt numFmtId="166" formatCode="[$]hh:mm;@" x16r2:formatCode16="[$-en-SE,1]hh:mm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11"/>
      <color rgb="FF7F7F7F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7662"/>
      <name val="Arial Narrow"/>
      <family val="2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/>
        <bgColor indexed="64"/>
      </patternFill>
    </fill>
  </fills>
  <borders count="1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3" fillId="2" borderId="1" applyNumberFormat="0" applyAlignment="0" applyProtection="0"/>
    <xf numFmtId="0" fontId="1" fillId="0" borderId="0"/>
    <xf numFmtId="9" fontId="7" fillId="0" borderId="0" applyFont="0" applyFill="0" applyBorder="0" applyAlignment="0" applyProtection="0"/>
  </cellStyleXfs>
  <cellXfs count="83">
    <xf numFmtId="0" fontId="0" fillId="0" borderId="0" xfId="0"/>
    <xf numFmtId="0" fontId="0" fillId="0" borderId="0" xfId="0" applyAlignment="1">
      <alignment vertical="center"/>
    </xf>
    <xf numFmtId="0" fontId="0" fillId="3" borderId="0" xfId="0" applyFill="1"/>
    <xf numFmtId="0" fontId="3" fillId="3" borderId="0" xfId="2" applyFill="1" applyBorder="1" applyAlignment="1">
      <alignment horizontal="left" vertical="top" wrapText="1"/>
    </xf>
    <xf numFmtId="0" fontId="3" fillId="3" borderId="0" xfId="2" applyFill="1" applyBorder="1" applyAlignment="1">
      <alignment horizontal="left"/>
    </xf>
    <xf numFmtId="0" fontId="1" fillId="3" borderId="0" xfId="3" applyFill="1" applyAlignment="1">
      <alignment horizontal="left" vertical="top" wrapText="1"/>
    </xf>
    <xf numFmtId="0" fontId="1" fillId="3" borderId="0" xfId="3" applyFill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164" fontId="0" fillId="0" borderId="0" xfId="0" applyNumberFormat="1"/>
    <xf numFmtId="0" fontId="6" fillId="0" borderId="0" xfId="0" applyFont="1"/>
    <xf numFmtId="0" fontId="8" fillId="0" borderId="0" xfId="1" applyFont="1" applyAlignment="1">
      <alignment horizontal="center" vertical="center"/>
    </xf>
    <xf numFmtId="0" fontId="8" fillId="0" borderId="0" xfId="0" applyFont="1"/>
    <xf numFmtId="0" fontId="9" fillId="0" borderId="0" xfId="1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11" fillId="0" borderId="0" xfId="0" applyFont="1"/>
    <xf numFmtId="0" fontId="0" fillId="0" borderId="0" xfId="0" applyProtection="1">
      <protection locked="0"/>
    </xf>
    <xf numFmtId="2" fontId="0" fillId="4" borderId="0" xfId="0" applyNumberFormat="1" applyFill="1" applyProtection="1">
      <protection locked="0"/>
    </xf>
    <xf numFmtId="0" fontId="0" fillId="4" borderId="0" xfId="0" applyFill="1" applyProtection="1">
      <protection locked="0"/>
    </xf>
    <xf numFmtId="0" fontId="0" fillId="4" borderId="6" xfId="0" applyFill="1" applyBorder="1" applyProtection="1">
      <protection locked="0"/>
    </xf>
    <xf numFmtId="0" fontId="0" fillId="0" borderId="2" xfId="0" applyBorder="1"/>
    <xf numFmtId="0" fontId="4" fillId="0" borderId="8" xfId="0" applyFont="1" applyBorder="1"/>
    <xf numFmtId="0" fontId="0" fillId="0" borderId="3" xfId="0" applyBorder="1"/>
    <xf numFmtId="0" fontId="0" fillId="0" borderId="5" xfId="0" applyBorder="1"/>
    <xf numFmtId="2" fontId="0" fillId="4" borderId="0" xfId="0" applyNumberFormat="1" applyFill="1"/>
    <xf numFmtId="0" fontId="0" fillId="4" borderId="0" xfId="0" applyFill="1"/>
    <xf numFmtId="0" fontId="0" fillId="4" borderId="6" xfId="0" applyFill="1" applyBorder="1"/>
    <xf numFmtId="0" fontId="0" fillId="4" borderId="0" xfId="0" applyFill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4" xfId="0" applyFill="1" applyBorder="1"/>
    <xf numFmtId="0" fontId="0" fillId="4" borderId="7" xfId="0" applyFill="1" applyBorder="1"/>
    <xf numFmtId="165" fontId="0" fillId="4" borderId="0" xfId="4" applyNumberFormat="1" applyFont="1" applyFill="1" applyBorder="1" applyProtection="1">
      <protection locked="0"/>
    </xf>
    <xf numFmtId="165" fontId="0" fillId="4" borderId="0" xfId="0" applyNumberFormat="1" applyFill="1" applyProtection="1">
      <protection locked="0"/>
    </xf>
    <xf numFmtId="49" fontId="9" fillId="0" borderId="0" xfId="1" applyNumberFormat="1" applyFont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8" fillId="0" borderId="0" xfId="1" applyFont="1" applyFill="1" applyAlignment="1">
      <alignment horizontal="center" vertical="center"/>
    </xf>
    <xf numFmtId="49" fontId="8" fillId="0" borderId="0" xfId="0" applyNumberFormat="1" applyFont="1" applyAlignment="1">
      <alignment horizontal="center"/>
    </xf>
    <xf numFmtId="0" fontId="4" fillId="5" borderId="8" xfId="0" applyFont="1" applyFill="1" applyBorder="1"/>
    <xf numFmtId="0" fontId="8" fillId="0" borderId="15" xfId="1" applyFont="1" applyFill="1" applyBorder="1" applyAlignment="1">
      <alignment horizontal="center" vertical="center"/>
    </xf>
    <xf numFmtId="14" fontId="8" fillId="0" borderId="15" xfId="0" applyNumberFormat="1" applyFont="1" applyBorder="1" applyAlignment="1">
      <alignment horizontal="center"/>
    </xf>
    <xf numFmtId="20" fontId="8" fillId="0" borderId="15" xfId="0" applyNumberFormat="1" applyFont="1" applyBorder="1" applyAlignment="1">
      <alignment horizontal="center" vertical="center"/>
    </xf>
    <xf numFmtId="49" fontId="9" fillId="0" borderId="15" xfId="1" applyNumberFormat="1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9" fillId="0" borderId="15" xfId="1" applyFont="1" applyFill="1" applyBorder="1" applyAlignment="1">
      <alignment horizontal="center" vertical="center"/>
    </xf>
    <xf numFmtId="49" fontId="8" fillId="0" borderId="15" xfId="0" applyNumberFormat="1" applyFont="1" applyBorder="1" applyAlignment="1">
      <alignment horizontal="center"/>
    </xf>
    <xf numFmtId="0" fontId="9" fillId="0" borderId="15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8" fillId="0" borderId="15" xfId="0" applyFont="1" applyBorder="1" applyAlignment="1">
      <alignment horizontal="center"/>
    </xf>
    <xf numFmtId="0" fontId="8" fillId="0" borderId="15" xfId="0" applyFont="1" applyBorder="1" applyAlignment="1">
      <alignment horizontal="center" vertical="center" wrapText="1"/>
    </xf>
    <xf numFmtId="166" fontId="8" fillId="0" borderId="15" xfId="0" applyNumberFormat="1" applyFont="1" applyBorder="1" applyAlignment="1">
      <alignment horizontal="center" vertical="center"/>
    </xf>
    <xf numFmtId="49" fontId="8" fillId="0" borderId="15" xfId="0" applyNumberFormat="1" applyFont="1" applyBorder="1" applyAlignment="1">
      <alignment horizontal="center" vertical="center"/>
    </xf>
    <xf numFmtId="49" fontId="9" fillId="0" borderId="15" xfId="1" applyNumberFormat="1" applyFont="1" applyFill="1" applyBorder="1" applyAlignment="1">
      <alignment horizontal="center" vertical="center"/>
    </xf>
    <xf numFmtId="0" fontId="8" fillId="0" borderId="16" xfId="1" applyFont="1" applyFill="1" applyBorder="1" applyAlignment="1">
      <alignment horizontal="center" vertical="center"/>
    </xf>
    <xf numFmtId="14" fontId="8" fillId="0" borderId="16" xfId="0" applyNumberFormat="1" applyFont="1" applyBorder="1" applyAlignment="1">
      <alignment horizontal="center"/>
    </xf>
    <xf numFmtId="20" fontId="8" fillId="0" borderId="16" xfId="0" applyNumberFormat="1" applyFont="1" applyBorder="1" applyAlignment="1">
      <alignment horizontal="center" vertical="center"/>
    </xf>
    <xf numFmtId="49" fontId="9" fillId="0" borderId="16" xfId="1" applyNumberFormat="1" applyFont="1" applyBorder="1" applyAlignment="1">
      <alignment horizontal="center" vertical="center"/>
    </xf>
    <xf numFmtId="0" fontId="8" fillId="0" borderId="16" xfId="1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9" fillId="0" borderId="16" xfId="1" applyFont="1" applyFill="1" applyBorder="1" applyAlignment="1">
      <alignment horizontal="center" vertical="center"/>
    </xf>
    <xf numFmtId="49" fontId="8" fillId="0" borderId="16" xfId="0" applyNumberFormat="1" applyFont="1" applyBorder="1" applyAlignment="1">
      <alignment horizontal="center"/>
    </xf>
    <xf numFmtId="0" fontId="9" fillId="0" borderId="16" xfId="1" applyFont="1" applyBorder="1" applyAlignment="1">
      <alignment horizontal="center" vertical="center"/>
    </xf>
    <xf numFmtId="0" fontId="8" fillId="0" borderId="16" xfId="1" applyFont="1" applyBorder="1" applyAlignment="1">
      <alignment horizontal="center" vertical="center"/>
    </xf>
    <xf numFmtId="0" fontId="8" fillId="0" borderId="16" xfId="0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5" fillId="0" borderId="6" xfId="0" applyFont="1" applyBorder="1" applyAlignment="1">
      <alignment horizontal="center" wrapText="1"/>
    </xf>
    <xf numFmtId="0" fontId="5" fillId="3" borderId="6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 wrapText="1"/>
    </xf>
    <xf numFmtId="12" fontId="4" fillId="0" borderId="9" xfId="0" applyNumberFormat="1" applyFont="1" applyBorder="1" applyAlignment="1" applyProtection="1">
      <alignment horizontal="center" vertical="center" wrapText="1"/>
      <protection locked="0"/>
    </xf>
    <xf numFmtId="12" fontId="4" fillId="0" borderId="12" xfId="0" applyNumberFormat="1" applyFont="1" applyBorder="1" applyAlignment="1" applyProtection="1">
      <alignment horizontal="center" vertical="center" wrapText="1"/>
      <protection locked="0"/>
    </xf>
    <xf numFmtId="12" fontId="4" fillId="0" borderId="10" xfId="0" applyNumberFormat="1" applyFont="1" applyBorder="1" applyAlignment="1" applyProtection="1">
      <alignment horizontal="center" vertical="center" wrapText="1"/>
      <protection locked="0"/>
    </xf>
    <xf numFmtId="12" fontId="4" fillId="0" borderId="13" xfId="0" applyNumberFormat="1" applyFont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0" fillId="0" borderId="14" xfId="0" applyBorder="1" applyAlignment="1">
      <alignment vertical="center"/>
    </xf>
  </cellXfs>
  <cellStyles count="5">
    <cellStyle name="Explanatory Text" xfId="1" builtinId="53"/>
    <cellStyle name="Input" xfId="2" builtinId="20"/>
    <cellStyle name="Normal" xfId="0" builtinId="0"/>
    <cellStyle name="Normal 2" xfId="3" xr:uid="{00000000-0005-0000-0000-000003000000}"/>
    <cellStyle name="Percent" xfId="4" builtinId="5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CCCC"/>
      <color rgb="FFFF99CC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314325</xdr:colOff>
      <xdr:row>0</xdr:row>
      <xdr:rowOff>85725</xdr:rowOff>
    </xdr:from>
    <xdr:to>
      <xdr:col>4</xdr:col>
      <xdr:colOff>173990</xdr:colOff>
      <xdr:row>0</xdr:row>
      <xdr:rowOff>994410</xdr:rowOff>
    </xdr:to>
    <xdr:pic>
      <xdr:nvPicPr>
        <xdr:cNvPr id="1116" name="Picture 1">
          <a:extLst>
            <a:ext uri="{FF2B5EF4-FFF2-40B4-BE49-F238E27FC236}">
              <a16:creationId xmlns:a16="http://schemas.microsoft.com/office/drawing/2014/main" id="{70A743E5-C66A-41BF-8F28-1B411C48EC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85725"/>
          <a:ext cx="3955415" cy="9086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866775</xdr:colOff>
      <xdr:row>0</xdr:row>
      <xdr:rowOff>400050</xdr:rowOff>
    </xdr:from>
    <xdr:to>
      <xdr:col>15</xdr:col>
      <xdr:colOff>1615018</xdr:colOff>
      <xdr:row>0</xdr:row>
      <xdr:rowOff>1139190</xdr:rowOff>
    </xdr:to>
    <xdr:pic>
      <xdr:nvPicPr>
        <xdr:cNvPr id="1117" name="Picture 3">
          <a:extLst>
            <a:ext uri="{FF2B5EF4-FFF2-40B4-BE49-F238E27FC236}">
              <a16:creationId xmlns:a16="http://schemas.microsoft.com/office/drawing/2014/main" id="{038CC746-1AE6-40FF-82E0-B47163D769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48275" y="400050"/>
          <a:ext cx="9086850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29653</xdr:colOff>
      <xdr:row>2</xdr:row>
      <xdr:rowOff>22860</xdr:rowOff>
    </xdr:from>
    <xdr:to>
      <xdr:col>17</xdr:col>
      <xdr:colOff>262889</xdr:colOff>
      <xdr:row>26</xdr:row>
      <xdr:rowOff>72390</xdr:rowOff>
    </xdr:to>
    <xdr:pic>
      <xdr:nvPicPr>
        <xdr:cNvPr id="3" name="Picture 2" descr="MarLIN - The Marine Life Information Network - Sediment types">
          <a:extLst>
            <a:ext uri="{FF2B5EF4-FFF2-40B4-BE49-F238E27FC236}">
              <a16:creationId xmlns:a16="http://schemas.microsoft.com/office/drawing/2014/main" id="{FEE65155-ECB3-421E-95AD-7AABD5E6BF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83153" y="411480"/>
          <a:ext cx="4489006" cy="4693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1123950</xdr:colOff>
      <xdr:row>0</xdr:row>
      <xdr:rowOff>161925</xdr:rowOff>
    </xdr:from>
    <xdr:to>
      <xdr:col>23</xdr:col>
      <xdr:colOff>390525</xdr:colOff>
      <xdr:row>17</xdr:row>
      <xdr:rowOff>123825</xdr:rowOff>
    </xdr:to>
    <xdr:pic>
      <xdr:nvPicPr>
        <xdr:cNvPr id="2122" name="Picture 2">
          <a:extLst>
            <a:ext uri="{FF2B5EF4-FFF2-40B4-BE49-F238E27FC236}">
              <a16:creationId xmlns:a16="http://schemas.microsoft.com/office/drawing/2014/main" id="{BC789FA4-3211-4CFC-9B5E-631A61F4E4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0" y="161925"/>
          <a:ext cx="1847850" cy="3200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533400</xdr:colOff>
      <xdr:row>0</xdr:row>
      <xdr:rowOff>161925</xdr:rowOff>
    </xdr:from>
    <xdr:to>
      <xdr:col>20</xdr:col>
      <xdr:colOff>266700</xdr:colOff>
      <xdr:row>28</xdr:row>
      <xdr:rowOff>133350</xdr:rowOff>
    </xdr:to>
    <xdr:pic>
      <xdr:nvPicPr>
        <xdr:cNvPr id="2123" name="Picture 3">
          <a:extLst>
            <a:ext uri="{FF2B5EF4-FFF2-40B4-BE49-F238E27FC236}">
              <a16:creationId xmlns:a16="http://schemas.microsoft.com/office/drawing/2014/main" id="{4154620C-4B8F-4AF2-8BE3-BD4911A7D0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8600" y="161925"/>
          <a:ext cx="5391150" cy="5305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352425</xdr:colOff>
      <xdr:row>1</xdr:row>
      <xdr:rowOff>9525</xdr:rowOff>
    </xdr:from>
    <xdr:to>
      <xdr:col>11</xdr:col>
      <xdr:colOff>485775</xdr:colOff>
      <xdr:row>33</xdr:row>
      <xdr:rowOff>0</xdr:rowOff>
    </xdr:to>
    <xdr:pic>
      <xdr:nvPicPr>
        <xdr:cNvPr id="2124" name="Picture 1">
          <a:extLst>
            <a:ext uri="{FF2B5EF4-FFF2-40B4-BE49-F238E27FC236}">
              <a16:creationId xmlns:a16="http://schemas.microsoft.com/office/drawing/2014/main" id="{39A33177-F4B3-41FB-8218-22CF2FE6C4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425" y="200025"/>
          <a:ext cx="68389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39"/>
  <sheetViews>
    <sheetView tabSelected="1" zoomScale="90" zoomScaleNormal="90" workbookViewId="0">
      <pane ySplit="1" topLeftCell="A2" activePane="bottomLeft" state="frozen"/>
      <selection pane="bottomLeft" activeCell="F6" sqref="F6"/>
    </sheetView>
  </sheetViews>
  <sheetFormatPr defaultRowHeight="14.5" x14ac:dyDescent="0.35"/>
  <cols>
    <col min="1" max="1" width="14.08984375" style="7" bestFit="1" customWidth="1"/>
    <col min="2" max="2" width="15.6328125" style="7" customWidth="1"/>
    <col min="3" max="3" width="16.90625" style="15" customWidth="1"/>
    <col min="4" max="4" width="14.6328125" customWidth="1"/>
    <col min="5" max="5" width="11.6328125" customWidth="1"/>
    <col min="6" max="6" width="20.453125" style="15" customWidth="1"/>
    <col min="7" max="7" width="22.08984375" style="15" customWidth="1"/>
    <col min="8" max="8" width="10.90625" customWidth="1"/>
    <col min="9" max="9" width="12.08984375" customWidth="1"/>
    <col min="10" max="10" width="14.08984375" customWidth="1"/>
    <col min="11" max="11" width="12.6328125" customWidth="1"/>
    <col min="12" max="12" width="10.6328125" customWidth="1"/>
    <col min="13" max="13" width="18.453125" customWidth="1"/>
    <col min="14" max="14" width="12.6328125" customWidth="1"/>
    <col min="15" max="15" width="11.08984375" customWidth="1"/>
    <col min="16" max="16" width="27.54296875" bestFit="1" customWidth="1"/>
    <col min="17" max="17" width="97.453125" bestFit="1" customWidth="1"/>
  </cols>
  <sheetData>
    <row r="1" spans="1:17" s="1" customFormat="1" ht="130.5" customHeight="1" thickBot="1" x14ac:dyDescent="0.4">
      <c r="A1" s="70" t="s">
        <v>0</v>
      </c>
      <c r="B1" s="71" t="s">
        <v>1</v>
      </c>
      <c r="C1" s="72" t="s">
        <v>2</v>
      </c>
      <c r="D1" s="72" t="s">
        <v>3</v>
      </c>
      <c r="E1" s="72" t="s">
        <v>4</v>
      </c>
      <c r="F1" s="72" t="s">
        <v>5</v>
      </c>
      <c r="G1" s="72" t="s">
        <v>6</v>
      </c>
      <c r="H1" s="72" t="s">
        <v>7</v>
      </c>
      <c r="I1" s="72" t="s">
        <v>8</v>
      </c>
      <c r="J1" s="72" t="s">
        <v>9</v>
      </c>
      <c r="K1" s="72" t="s">
        <v>10</v>
      </c>
      <c r="L1" s="72" t="s">
        <v>11</v>
      </c>
      <c r="M1" s="72" t="s">
        <v>12</v>
      </c>
      <c r="N1" s="72" t="s">
        <v>13</v>
      </c>
      <c r="O1" s="72" t="s">
        <v>14</v>
      </c>
      <c r="P1" s="72" t="s">
        <v>15</v>
      </c>
      <c r="Q1" s="72" t="s">
        <v>16</v>
      </c>
    </row>
    <row r="2" spans="1:17" s="12" customFormat="1" ht="13" x14ac:dyDescent="0.25">
      <c r="A2" s="58" t="s">
        <v>17</v>
      </c>
      <c r="B2" s="59">
        <v>45417</v>
      </c>
      <c r="C2" s="60">
        <v>0.60277777777777775</v>
      </c>
      <c r="D2" s="61" t="s">
        <v>18</v>
      </c>
      <c r="E2" s="61" t="s">
        <v>19</v>
      </c>
      <c r="F2" s="62" t="s">
        <v>162</v>
      </c>
      <c r="G2" s="63" t="s">
        <v>157</v>
      </c>
      <c r="H2" s="64">
        <v>18.600000000000001</v>
      </c>
      <c r="I2" s="65" t="s">
        <v>20</v>
      </c>
      <c r="J2" s="66" t="s">
        <v>21</v>
      </c>
      <c r="K2" s="65" t="s">
        <v>22</v>
      </c>
      <c r="L2" s="66">
        <v>3</v>
      </c>
      <c r="M2" s="67" t="s">
        <v>23</v>
      </c>
      <c r="N2" s="68" t="s">
        <v>24</v>
      </c>
      <c r="O2" s="67">
        <v>1727</v>
      </c>
      <c r="P2" s="67" t="s">
        <v>25</v>
      </c>
      <c r="Q2" s="69" t="s">
        <v>26</v>
      </c>
    </row>
    <row r="3" spans="1:17" x14ac:dyDescent="0.35">
      <c r="A3" s="44" t="s">
        <v>27</v>
      </c>
      <c r="B3" s="45">
        <v>45417</v>
      </c>
      <c r="C3" s="46">
        <v>0.58680555555555558</v>
      </c>
      <c r="D3" s="47" t="s">
        <v>28</v>
      </c>
      <c r="E3" s="47" t="s">
        <v>29</v>
      </c>
      <c r="F3" s="54" t="s">
        <v>182</v>
      </c>
      <c r="G3" s="48" t="s">
        <v>149</v>
      </c>
      <c r="H3" s="49">
        <v>21.8</v>
      </c>
      <c r="I3" s="50" t="s">
        <v>20</v>
      </c>
      <c r="J3" s="51" t="s">
        <v>21</v>
      </c>
      <c r="K3" s="50" t="s">
        <v>22</v>
      </c>
      <c r="L3" s="53">
        <v>1</v>
      </c>
      <c r="M3" s="52" t="s">
        <v>23</v>
      </c>
      <c r="N3" s="53" t="s">
        <v>24</v>
      </c>
      <c r="O3" s="52">
        <v>1727</v>
      </c>
      <c r="P3" s="52" t="s">
        <v>25</v>
      </c>
      <c r="Q3" s="52" t="s">
        <v>30</v>
      </c>
    </row>
    <row r="4" spans="1:17" ht="25" x14ac:dyDescent="0.35">
      <c r="A4" s="44" t="s">
        <v>31</v>
      </c>
      <c r="B4" s="45">
        <v>45418</v>
      </c>
      <c r="C4" s="55">
        <v>0.66736111111111107</v>
      </c>
      <c r="D4" s="47" t="s">
        <v>32</v>
      </c>
      <c r="E4" s="47" t="s">
        <v>33</v>
      </c>
      <c r="F4" s="54" t="s">
        <v>173</v>
      </c>
      <c r="G4" s="48" t="s">
        <v>152</v>
      </c>
      <c r="H4" s="53">
        <v>12.8</v>
      </c>
      <c r="I4" s="50" t="s">
        <v>20</v>
      </c>
      <c r="J4" s="51" t="s">
        <v>21</v>
      </c>
      <c r="K4" s="50" t="s">
        <v>22</v>
      </c>
      <c r="L4" s="53">
        <v>2</v>
      </c>
      <c r="M4" s="52" t="s">
        <v>23</v>
      </c>
      <c r="N4" s="53" t="s">
        <v>24</v>
      </c>
      <c r="O4" s="52">
        <v>1727</v>
      </c>
      <c r="P4" s="52" t="s">
        <v>25</v>
      </c>
      <c r="Q4" s="52" t="s">
        <v>34</v>
      </c>
    </row>
    <row r="5" spans="1:17" x14ac:dyDescent="0.35">
      <c r="A5" s="44" t="s">
        <v>35</v>
      </c>
      <c r="B5" s="45">
        <v>45417</v>
      </c>
      <c r="C5" s="55">
        <v>0.62847222222222221</v>
      </c>
      <c r="D5" s="47" t="s">
        <v>36</v>
      </c>
      <c r="E5" s="47" t="s">
        <v>37</v>
      </c>
      <c r="F5" s="54" t="s">
        <v>184</v>
      </c>
      <c r="G5" s="48" t="s">
        <v>150</v>
      </c>
      <c r="H5" s="53">
        <v>22.1</v>
      </c>
      <c r="I5" s="50" t="s">
        <v>20</v>
      </c>
      <c r="J5" s="51" t="s">
        <v>21</v>
      </c>
      <c r="K5" s="50" t="s">
        <v>22</v>
      </c>
      <c r="L5" s="53">
        <v>3</v>
      </c>
      <c r="M5" s="52" t="s">
        <v>23</v>
      </c>
      <c r="N5" s="53" t="s">
        <v>24</v>
      </c>
      <c r="O5" s="52">
        <v>1727</v>
      </c>
      <c r="P5" s="52" t="s">
        <v>25</v>
      </c>
      <c r="Q5" s="52" t="s">
        <v>38</v>
      </c>
    </row>
    <row r="6" spans="1:17" x14ac:dyDescent="0.35">
      <c r="A6" s="44" t="s">
        <v>39</v>
      </c>
      <c r="B6" s="45">
        <v>45417</v>
      </c>
      <c r="C6" s="55">
        <v>0.68333333333333335</v>
      </c>
      <c r="D6" s="47" t="s">
        <v>40</v>
      </c>
      <c r="E6" s="47" t="s">
        <v>41</v>
      </c>
      <c r="F6" s="54" t="s">
        <v>151</v>
      </c>
      <c r="G6" s="48" t="s">
        <v>149</v>
      </c>
      <c r="H6" s="53">
        <v>14.7</v>
      </c>
      <c r="I6" s="50" t="s">
        <v>20</v>
      </c>
      <c r="J6" s="51" t="s">
        <v>21</v>
      </c>
      <c r="K6" s="50" t="s">
        <v>22</v>
      </c>
      <c r="L6" s="53">
        <v>2</v>
      </c>
      <c r="M6" s="52" t="s">
        <v>23</v>
      </c>
      <c r="N6" s="53" t="s">
        <v>24</v>
      </c>
      <c r="O6" s="52">
        <v>1727</v>
      </c>
      <c r="P6" s="52" t="s">
        <v>25</v>
      </c>
      <c r="Q6" s="52" t="s">
        <v>42</v>
      </c>
    </row>
    <row r="7" spans="1:17" x14ac:dyDescent="0.35">
      <c r="A7" s="44" t="s">
        <v>43</v>
      </c>
      <c r="B7" s="45">
        <v>45417</v>
      </c>
      <c r="C7" s="55">
        <v>0.69652777777777775</v>
      </c>
      <c r="D7" s="47" t="s">
        <v>44</v>
      </c>
      <c r="E7" s="47" t="s">
        <v>45</v>
      </c>
      <c r="F7" s="54" t="s">
        <v>151</v>
      </c>
      <c r="G7" s="48" t="s">
        <v>149</v>
      </c>
      <c r="H7" s="53">
        <v>25.8</v>
      </c>
      <c r="I7" s="50" t="s">
        <v>20</v>
      </c>
      <c r="J7" s="51" t="s">
        <v>21</v>
      </c>
      <c r="K7" s="50" t="s">
        <v>22</v>
      </c>
      <c r="L7" s="53">
        <v>1</v>
      </c>
      <c r="M7" s="52" t="s">
        <v>23</v>
      </c>
      <c r="N7" s="53" t="s">
        <v>24</v>
      </c>
      <c r="O7" s="52">
        <v>1727</v>
      </c>
      <c r="P7" s="52" t="s">
        <v>25</v>
      </c>
      <c r="Q7" s="52" t="s">
        <v>164</v>
      </c>
    </row>
    <row r="8" spans="1:17" x14ac:dyDescent="0.35">
      <c r="A8" s="44" t="s">
        <v>46</v>
      </c>
      <c r="B8" s="45">
        <v>45417</v>
      </c>
      <c r="C8" s="55">
        <v>17.420000000000002</v>
      </c>
      <c r="D8" s="47" t="s">
        <v>47</v>
      </c>
      <c r="E8" s="47" t="s">
        <v>48</v>
      </c>
      <c r="F8" s="54" t="s">
        <v>183</v>
      </c>
      <c r="G8" s="48" t="s">
        <v>157</v>
      </c>
      <c r="H8" s="53">
        <v>22.2</v>
      </c>
      <c r="I8" s="50" t="s">
        <v>20</v>
      </c>
      <c r="J8" s="51" t="s">
        <v>21</v>
      </c>
      <c r="K8" s="50" t="s">
        <v>22</v>
      </c>
      <c r="L8" s="53">
        <v>3</v>
      </c>
      <c r="M8" s="52" t="s">
        <v>23</v>
      </c>
      <c r="N8" s="53" t="s">
        <v>24</v>
      </c>
      <c r="O8" s="52">
        <v>1727</v>
      </c>
      <c r="P8" s="52" t="s">
        <v>25</v>
      </c>
      <c r="Q8" s="52" t="s">
        <v>165</v>
      </c>
    </row>
    <row r="9" spans="1:17" x14ac:dyDescent="0.35">
      <c r="A9" s="44" t="s">
        <v>49</v>
      </c>
      <c r="B9" s="45">
        <v>45417</v>
      </c>
      <c r="C9" s="55">
        <v>0.71111111111111114</v>
      </c>
      <c r="D9" s="47" t="s">
        <v>50</v>
      </c>
      <c r="E9" s="47" t="s">
        <v>51</v>
      </c>
      <c r="F9" s="54" t="s">
        <v>154</v>
      </c>
      <c r="G9" s="48" t="s">
        <v>149</v>
      </c>
      <c r="H9" s="53">
        <v>13.4</v>
      </c>
      <c r="I9" s="50" t="s">
        <v>20</v>
      </c>
      <c r="J9" s="51" t="s">
        <v>21</v>
      </c>
      <c r="K9" s="50" t="s">
        <v>22</v>
      </c>
      <c r="L9" s="53">
        <v>3</v>
      </c>
      <c r="M9" s="52" t="s">
        <v>23</v>
      </c>
      <c r="N9" s="53" t="s">
        <v>24</v>
      </c>
      <c r="O9" s="52">
        <v>1727</v>
      </c>
      <c r="P9" s="52" t="s">
        <v>25</v>
      </c>
      <c r="Q9" s="52" t="s">
        <v>52</v>
      </c>
    </row>
    <row r="10" spans="1:17" x14ac:dyDescent="0.35">
      <c r="A10" s="44" t="s">
        <v>53</v>
      </c>
      <c r="B10" s="45">
        <v>45417</v>
      </c>
      <c r="C10" s="55">
        <v>0.72222222222222221</v>
      </c>
      <c r="D10" s="47" t="s">
        <v>54</v>
      </c>
      <c r="E10" s="47" t="s">
        <v>55</v>
      </c>
      <c r="F10" s="54" t="s">
        <v>153</v>
      </c>
      <c r="G10" s="48" t="s">
        <v>152</v>
      </c>
      <c r="H10" s="53">
        <v>10.8</v>
      </c>
      <c r="I10" s="50" t="s">
        <v>20</v>
      </c>
      <c r="J10" s="51" t="s">
        <v>21</v>
      </c>
      <c r="K10" s="50" t="s">
        <v>22</v>
      </c>
      <c r="L10" s="53">
        <v>1</v>
      </c>
      <c r="M10" s="52" t="s">
        <v>23</v>
      </c>
      <c r="N10" s="53" t="s">
        <v>24</v>
      </c>
      <c r="O10" s="52">
        <v>1727</v>
      </c>
      <c r="P10" s="52" t="s">
        <v>25</v>
      </c>
      <c r="Q10" s="52" t="s">
        <v>172</v>
      </c>
    </row>
    <row r="11" spans="1:17" x14ac:dyDescent="0.35">
      <c r="A11" s="44" t="s">
        <v>56</v>
      </c>
      <c r="B11" s="45">
        <v>45417</v>
      </c>
      <c r="C11" s="55">
        <v>0.75694444444444442</v>
      </c>
      <c r="D11" s="47" t="s">
        <v>57</v>
      </c>
      <c r="E11" s="47" t="s">
        <v>58</v>
      </c>
      <c r="F11" s="54" t="s">
        <v>182</v>
      </c>
      <c r="G11" s="48" t="s">
        <v>149</v>
      </c>
      <c r="H11" s="53">
        <v>17.7</v>
      </c>
      <c r="I11" s="50" t="s">
        <v>20</v>
      </c>
      <c r="J11" s="51" t="s">
        <v>21</v>
      </c>
      <c r="K11" s="50" t="s">
        <v>22</v>
      </c>
      <c r="L11" s="53">
        <v>1</v>
      </c>
      <c r="M11" s="52" t="s">
        <v>23</v>
      </c>
      <c r="N11" s="53" t="s">
        <v>24</v>
      </c>
      <c r="O11" s="52">
        <v>1727</v>
      </c>
      <c r="P11" s="52" t="s">
        <v>25</v>
      </c>
      <c r="Q11" s="52" t="s">
        <v>166</v>
      </c>
    </row>
    <row r="12" spans="1:17" x14ac:dyDescent="0.35">
      <c r="A12" s="44" t="s">
        <v>59</v>
      </c>
      <c r="B12" s="45">
        <v>45417</v>
      </c>
      <c r="C12" s="56" t="s">
        <v>60</v>
      </c>
      <c r="D12" s="47" t="s">
        <v>61</v>
      </c>
      <c r="E12" s="47" t="s">
        <v>62</v>
      </c>
      <c r="F12" s="54" t="s">
        <v>155</v>
      </c>
      <c r="G12" s="48" t="s">
        <v>150</v>
      </c>
      <c r="H12" s="53">
        <v>17.899999999999999</v>
      </c>
      <c r="I12" s="50" t="s">
        <v>20</v>
      </c>
      <c r="J12" s="51" t="s">
        <v>21</v>
      </c>
      <c r="K12" s="50" t="s">
        <v>22</v>
      </c>
      <c r="L12" s="53">
        <v>3</v>
      </c>
      <c r="M12" s="52" t="s">
        <v>23</v>
      </c>
      <c r="N12" s="53" t="s">
        <v>24</v>
      </c>
      <c r="O12" s="52">
        <v>1727</v>
      </c>
      <c r="P12" s="52" t="s">
        <v>25</v>
      </c>
      <c r="Q12" s="52" t="s">
        <v>167</v>
      </c>
    </row>
    <row r="13" spans="1:17" x14ac:dyDescent="0.35">
      <c r="A13" s="44" t="s">
        <v>63</v>
      </c>
      <c r="B13" s="45">
        <v>45418</v>
      </c>
      <c r="C13" s="56" t="s">
        <v>64</v>
      </c>
      <c r="D13" s="57" t="s">
        <v>65</v>
      </c>
      <c r="E13" s="57" t="s">
        <v>66</v>
      </c>
      <c r="F13" s="54" t="s">
        <v>163</v>
      </c>
      <c r="G13" s="48" t="s">
        <v>150</v>
      </c>
      <c r="H13" s="53">
        <v>20.100000000000001</v>
      </c>
      <c r="I13" s="50" t="s">
        <v>20</v>
      </c>
      <c r="J13" s="51" t="s">
        <v>21</v>
      </c>
      <c r="K13" s="50" t="s">
        <v>22</v>
      </c>
      <c r="L13" s="53">
        <v>3</v>
      </c>
      <c r="M13" s="52" t="s">
        <v>23</v>
      </c>
      <c r="N13" s="53" t="s">
        <v>24</v>
      </c>
      <c r="O13" s="52">
        <v>1727</v>
      </c>
      <c r="P13" s="52" t="s">
        <v>25</v>
      </c>
      <c r="Q13" s="52" t="s">
        <v>168</v>
      </c>
    </row>
    <row r="14" spans="1:17" x14ac:dyDescent="0.35">
      <c r="A14" s="44" t="s">
        <v>67</v>
      </c>
      <c r="B14" s="45">
        <v>45418</v>
      </c>
      <c r="C14" s="56" t="s">
        <v>68</v>
      </c>
      <c r="D14" s="47" t="s">
        <v>69</v>
      </c>
      <c r="E14" s="47" t="s">
        <v>70</v>
      </c>
      <c r="F14" s="54" t="s">
        <v>156</v>
      </c>
      <c r="G14" s="48" t="s">
        <v>157</v>
      </c>
      <c r="H14" s="53">
        <v>25</v>
      </c>
      <c r="I14" s="50" t="s">
        <v>20</v>
      </c>
      <c r="J14" s="51" t="s">
        <v>21</v>
      </c>
      <c r="K14" s="50" t="s">
        <v>22</v>
      </c>
      <c r="L14" s="53">
        <v>3</v>
      </c>
      <c r="M14" s="52" t="s">
        <v>23</v>
      </c>
      <c r="N14" s="53" t="s">
        <v>24</v>
      </c>
      <c r="O14" s="52">
        <v>1727</v>
      </c>
      <c r="P14" s="52" t="s">
        <v>25</v>
      </c>
      <c r="Q14" s="52" t="s">
        <v>169</v>
      </c>
    </row>
    <row r="15" spans="1:17" x14ac:dyDescent="0.35">
      <c r="A15" s="44" t="s">
        <v>71</v>
      </c>
      <c r="B15" s="45">
        <v>45418</v>
      </c>
      <c r="C15" s="56" t="s">
        <v>72</v>
      </c>
      <c r="D15" s="57" t="s">
        <v>73</v>
      </c>
      <c r="E15" s="57" t="s">
        <v>74</v>
      </c>
      <c r="F15" s="54" t="s">
        <v>174</v>
      </c>
      <c r="G15" s="48" t="s">
        <v>149</v>
      </c>
      <c r="H15" s="53">
        <v>14.6</v>
      </c>
      <c r="I15" s="50" t="s">
        <v>20</v>
      </c>
      <c r="J15" s="51" t="s">
        <v>21</v>
      </c>
      <c r="K15" s="50" t="s">
        <v>22</v>
      </c>
      <c r="L15" s="53">
        <v>1</v>
      </c>
      <c r="M15" s="52" t="s">
        <v>23</v>
      </c>
      <c r="N15" s="53" t="s">
        <v>24</v>
      </c>
      <c r="O15" s="52">
        <v>1727</v>
      </c>
      <c r="P15" s="52" t="s">
        <v>25</v>
      </c>
      <c r="Q15" s="52" t="s">
        <v>170</v>
      </c>
    </row>
    <row r="16" spans="1:17" x14ac:dyDescent="0.35">
      <c r="A16" s="44" t="s">
        <v>75</v>
      </c>
      <c r="B16" s="45">
        <v>45418</v>
      </c>
      <c r="C16" s="56" t="s">
        <v>76</v>
      </c>
      <c r="D16" s="57" t="s">
        <v>77</v>
      </c>
      <c r="E16" s="57" t="s">
        <v>78</v>
      </c>
      <c r="F16" s="54" t="s">
        <v>175</v>
      </c>
      <c r="G16" s="48" t="s">
        <v>150</v>
      </c>
      <c r="H16" s="53">
        <v>15.9</v>
      </c>
      <c r="I16" s="50" t="s">
        <v>20</v>
      </c>
      <c r="J16" s="51" t="s">
        <v>21</v>
      </c>
      <c r="K16" s="50" t="s">
        <v>22</v>
      </c>
      <c r="L16" s="53">
        <v>3</v>
      </c>
      <c r="M16" s="52" t="s">
        <v>23</v>
      </c>
      <c r="N16" s="53" t="s">
        <v>24</v>
      </c>
      <c r="O16" s="52">
        <v>1727</v>
      </c>
      <c r="P16" s="52" t="s">
        <v>25</v>
      </c>
      <c r="Q16" s="44" t="s">
        <v>171</v>
      </c>
    </row>
    <row r="17" spans="1:17" x14ac:dyDescent="0.35">
      <c r="A17" s="44" t="s">
        <v>79</v>
      </c>
      <c r="B17" s="45">
        <v>45418</v>
      </c>
      <c r="C17" s="56" t="s">
        <v>80</v>
      </c>
      <c r="D17" s="57" t="s">
        <v>81</v>
      </c>
      <c r="E17" s="57" t="s">
        <v>82</v>
      </c>
      <c r="F17" s="54" t="s">
        <v>176</v>
      </c>
      <c r="G17" s="48" t="s">
        <v>150</v>
      </c>
      <c r="H17" s="53">
        <v>18.399999999999999</v>
      </c>
      <c r="I17" s="50" t="s">
        <v>20</v>
      </c>
      <c r="J17" s="51" t="s">
        <v>21</v>
      </c>
      <c r="K17" s="50" t="s">
        <v>22</v>
      </c>
      <c r="L17" s="53">
        <v>3</v>
      </c>
      <c r="M17" s="52" t="s">
        <v>23</v>
      </c>
      <c r="N17" s="53" t="s">
        <v>24</v>
      </c>
      <c r="O17" s="52">
        <v>1727</v>
      </c>
      <c r="P17" s="52" t="s">
        <v>25</v>
      </c>
      <c r="Q17" s="44" t="s">
        <v>158</v>
      </c>
    </row>
    <row r="18" spans="1:17" x14ac:dyDescent="0.35">
      <c r="A18" s="44" t="s">
        <v>83</v>
      </c>
      <c r="B18" s="45">
        <v>45418</v>
      </c>
      <c r="C18" s="56" t="s">
        <v>148</v>
      </c>
      <c r="D18" s="57" t="s">
        <v>84</v>
      </c>
      <c r="E18" s="57" t="s">
        <v>85</v>
      </c>
      <c r="F18" s="54" t="s">
        <v>177</v>
      </c>
      <c r="G18" s="48" t="s">
        <v>150</v>
      </c>
      <c r="H18" s="53">
        <v>18.2</v>
      </c>
      <c r="I18" s="50" t="s">
        <v>20</v>
      </c>
      <c r="J18" s="51" t="s">
        <v>21</v>
      </c>
      <c r="K18" s="50" t="s">
        <v>22</v>
      </c>
      <c r="L18" s="53">
        <v>3</v>
      </c>
      <c r="M18" s="52" t="s">
        <v>23</v>
      </c>
      <c r="N18" s="53" t="s">
        <v>24</v>
      </c>
      <c r="O18" s="52">
        <v>1727</v>
      </c>
      <c r="P18" s="52" t="s">
        <v>25</v>
      </c>
      <c r="Q18" s="44" t="s">
        <v>86</v>
      </c>
    </row>
    <row r="19" spans="1:17" x14ac:dyDescent="0.35">
      <c r="A19" s="44" t="s">
        <v>87</v>
      </c>
      <c r="B19" s="45">
        <v>45418</v>
      </c>
      <c r="C19" s="56" t="s">
        <v>88</v>
      </c>
      <c r="D19" s="47" t="s">
        <v>89</v>
      </c>
      <c r="E19" s="47" t="s">
        <v>90</v>
      </c>
      <c r="F19" s="54" t="s">
        <v>178</v>
      </c>
      <c r="G19" s="48" t="s">
        <v>150</v>
      </c>
      <c r="H19" s="53">
        <v>21.2</v>
      </c>
      <c r="I19" s="50" t="s">
        <v>20</v>
      </c>
      <c r="J19" s="51" t="s">
        <v>21</v>
      </c>
      <c r="K19" s="50" t="s">
        <v>22</v>
      </c>
      <c r="L19" s="53">
        <v>3</v>
      </c>
      <c r="M19" s="52" t="s">
        <v>23</v>
      </c>
      <c r="N19" s="53" t="s">
        <v>24</v>
      </c>
      <c r="O19" s="52">
        <v>1727</v>
      </c>
      <c r="P19" s="52" t="s">
        <v>25</v>
      </c>
      <c r="Q19" s="44" t="s">
        <v>91</v>
      </c>
    </row>
    <row r="20" spans="1:17" x14ac:dyDescent="0.35">
      <c r="A20" s="44" t="s">
        <v>92</v>
      </c>
      <c r="B20" s="45">
        <v>45418</v>
      </c>
      <c r="C20" s="56" t="s">
        <v>93</v>
      </c>
      <c r="D20" s="47" t="s">
        <v>94</v>
      </c>
      <c r="E20" s="47" t="s">
        <v>95</v>
      </c>
      <c r="F20" s="54" t="s">
        <v>179</v>
      </c>
      <c r="G20" s="48" t="s">
        <v>150</v>
      </c>
      <c r="H20" s="53">
        <v>16.399999999999999</v>
      </c>
      <c r="I20" s="50" t="s">
        <v>20</v>
      </c>
      <c r="J20" s="51" t="s">
        <v>21</v>
      </c>
      <c r="K20" s="50" t="s">
        <v>22</v>
      </c>
      <c r="L20" s="53">
        <v>3</v>
      </c>
      <c r="M20" s="52" t="s">
        <v>23</v>
      </c>
      <c r="N20" s="53" t="s">
        <v>24</v>
      </c>
      <c r="O20" s="52">
        <v>1727</v>
      </c>
      <c r="P20" s="52" t="s">
        <v>25</v>
      </c>
      <c r="Q20" s="44" t="s">
        <v>96</v>
      </c>
    </row>
    <row r="21" spans="1:17" x14ac:dyDescent="0.35">
      <c r="A21" s="44" t="s">
        <v>97</v>
      </c>
      <c r="B21" s="45">
        <v>45418</v>
      </c>
      <c r="C21" s="56" t="s">
        <v>98</v>
      </c>
      <c r="D21" s="47" t="s">
        <v>99</v>
      </c>
      <c r="E21" s="47" t="s">
        <v>100</v>
      </c>
      <c r="F21" s="54" t="s">
        <v>161</v>
      </c>
      <c r="G21" s="48" t="s">
        <v>149</v>
      </c>
      <c r="H21" s="53">
        <v>21.4</v>
      </c>
      <c r="I21" s="50" t="s">
        <v>20</v>
      </c>
      <c r="J21" s="51" t="s">
        <v>21</v>
      </c>
      <c r="K21" s="50" t="s">
        <v>22</v>
      </c>
      <c r="L21" s="53">
        <v>3</v>
      </c>
      <c r="M21" s="52" t="s">
        <v>23</v>
      </c>
      <c r="N21" s="53" t="s">
        <v>24</v>
      </c>
      <c r="O21" s="52">
        <v>1727</v>
      </c>
      <c r="P21" s="52" t="s">
        <v>25</v>
      </c>
      <c r="Q21" s="53" t="s">
        <v>101</v>
      </c>
    </row>
    <row r="22" spans="1:17" x14ac:dyDescent="0.35">
      <c r="A22" s="44" t="s">
        <v>102</v>
      </c>
      <c r="B22" s="45">
        <v>45418</v>
      </c>
      <c r="C22" s="56" t="s">
        <v>103</v>
      </c>
      <c r="D22" s="47" t="s">
        <v>104</v>
      </c>
      <c r="E22" s="47" t="s">
        <v>105</v>
      </c>
      <c r="F22" s="54" t="s">
        <v>180</v>
      </c>
      <c r="G22" s="48" t="s">
        <v>152</v>
      </c>
      <c r="H22" s="53">
        <v>21</v>
      </c>
      <c r="I22" s="50" t="s">
        <v>20</v>
      </c>
      <c r="J22" s="51" t="s">
        <v>21</v>
      </c>
      <c r="K22" s="50" t="s">
        <v>22</v>
      </c>
      <c r="L22" s="53">
        <v>2</v>
      </c>
      <c r="M22" s="52" t="s">
        <v>23</v>
      </c>
      <c r="N22" s="53" t="s">
        <v>24</v>
      </c>
      <c r="O22" s="52">
        <v>1727</v>
      </c>
      <c r="P22" s="52" t="s">
        <v>25</v>
      </c>
      <c r="Q22" s="53" t="s">
        <v>106</v>
      </c>
    </row>
    <row r="23" spans="1:17" x14ac:dyDescent="0.35">
      <c r="A23" s="44" t="s">
        <v>107</v>
      </c>
      <c r="B23" s="45">
        <v>45418</v>
      </c>
      <c r="C23" s="56" t="s">
        <v>108</v>
      </c>
      <c r="D23" s="47" t="s">
        <v>109</v>
      </c>
      <c r="E23" s="47" t="s">
        <v>110</v>
      </c>
      <c r="F23" s="54" t="s">
        <v>181</v>
      </c>
      <c r="G23" s="48" t="s">
        <v>150</v>
      </c>
      <c r="H23" s="53">
        <v>17.3</v>
      </c>
      <c r="I23" s="50" t="s">
        <v>20</v>
      </c>
      <c r="J23" s="51" t="s">
        <v>21</v>
      </c>
      <c r="K23" s="50" t="s">
        <v>22</v>
      </c>
      <c r="L23" s="53">
        <v>3</v>
      </c>
      <c r="M23" s="52" t="s">
        <v>23</v>
      </c>
      <c r="N23" s="53" t="s">
        <v>24</v>
      </c>
      <c r="O23" s="52">
        <v>1727</v>
      </c>
      <c r="P23" s="52" t="s">
        <v>25</v>
      </c>
      <c r="Q23" s="53" t="s">
        <v>111</v>
      </c>
    </row>
    <row r="24" spans="1:17" x14ac:dyDescent="0.35">
      <c r="A24" s="44" t="s">
        <v>112</v>
      </c>
      <c r="B24" s="45">
        <v>45418</v>
      </c>
      <c r="C24" s="56" t="s">
        <v>113</v>
      </c>
      <c r="D24" s="47" t="s">
        <v>114</v>
      </c>
      <c r="E24" s="47" t="s">
        <v>115</v>
      </c>
      <c r="F24" s="54" t="s">
        <v>181</v>
      </c>
      <c r="G24" s="48" t="s">
        <v>150</v>
      </c>
      <c r="H24" s="53">
        <v>22.3</v>
      </c>
      <c r="I24" s="50" t="s">
        <v>20</v>
      </c>
      <c r="J24" s="51" t="s">
        <v>21</v>
      </c>
      <c r="K24" s="50" t="s">
        <v>22</v>
      </c>
      <c r="L24" s="53">
        <v>3</v>
      </c>
      <c r="M24" s="52" t="s">
        <v>23</v>
      </c>
      <c r="N24" s="53" t="s">
        <v>24</v>
      </c>
      <c r="O24" s="52">
        <v>1727</v>
      </c>
      <c r="P24" s="52" t="s">
        <v>25</v>
      </c>
      <c r="Q24" s="53" t="s">
        <v>116</v>
      </c>
    </row>
    <row r="25" spans="1:17" x14ac:dyDescent="0.35">
      <c r="A25" s="44" t="s">
        <v>117</v>
      </c>
      <c r="B25" s="45">
        <v>45418</v>
      </c>
      <c r="C25" s="56" t="s">
        <v>118</v>
      </c>
      <c r="D25" s="47" t="s">
        <v>119</v>
      </c>
      <c r="E25" s="47" t="s">
        <v>120</v>
      </c>
      <c r="F25" s="54" t="s">
        <v>182</v>
      </c>
      <c r="G25" s="48" t="s">
        <v>149</v>
      </c>
      <c r="H25" s="53">
        <v>17.8</v>
      </c>
      <c r="I25" s="50" t="s">
        <v>20</v>
      </c>
      <c r="J25" s="51" t="s">
        <v>21</v>
      </c>
      <c r="K25" s="50" t="s">
        <v>22</v>
      </c>
      <c r="L25" s="53">
        <v>3</v>
      </c>
      <c r="M25" s="52" t="s">
        <v>23</v>
      </c>
      <c r="N25" s="53" t="s">
        <v>24</v>
      </c>
      <c r="O25" s="52">
        <v>1727</v>
      </c>
      <c r="P25" s="52" t="s">
        <v>25</v>
      </c>
      <c r="Q25" s="53" t="s">
        <v>121</v>
      </c>
    </row>
    <row r="26" spans="1:17" x14ac:dyDescent="0.35">
      <c r="A26" s="44" t="s">
        <v>122</v>
      </c>
      <c r="B26" s="45">
        <v>45418</v>
      </c>
      <c r="C26" s="56" t="s">
        <v>123</v>
      </c>
      <c r="D26" s="47" t="s">
        <v>124</v>
      </c>
      <c r="E26" s="47" t="s">
        <v>125</v>
      </c>
      <c r="F26" s="54" t="s">
        <v>181</v>
      </c>
      <c r="G26" s="48" t="s">
        <v>150</v>
      </c>
      <c r="H26" s="53">
        <v>24.1</v>
      </c>
      <c r="I26" s="50" t="s">
        <v>20</v>
      </c>
      <c r="J26" s="51" t="s">
        <v>21</v>
      </c>
      <c r="K26" s="50" t="s">
        <v>22</v>
      </c>
      <c r="L26" s="53">
        <v>3</v>
      </c>
      <c r="M26" s="52" t="s">
        <v>23</v>
      </c>
      <c r="N26" s="53" t="s">
        <v>24</v>
      </c>
      <c r="O26" s="52">
        <v>1727</v>
      </c>
      <c r="P26" s="52" t="s">
        <v>25</v>
      </c>
      <c r="Q26" s="53" t="s">
        <v>126</v>
      </c>
    </row>
    <row r="27" spans="1:17" x14ac:dyDescent="0.35">
      <c r="A27" s="44" t="s">
        <v>127</v>
      </c>
      <c r="B27" s="45">
        <v>45418</v>
      </c>
      <c r="C27" s="56" t="s">
        <v>128</v>
      </c>
      <c r="D27" s="47" t="s">
        <v>129</v>
      </c>
      <c r="E27" s="47" t="s">
        <v>130</v>
      </c>
      <c r="F27" s="54" t="s">
        <v>160</v>
      </c>
      <c r="G27" s="48" t="s">
        <v>150</v>
      </c>
      <c r="H27" s="53">
        <v>21.4</v>
      </c>
      <c r="I27" s="50" t="s">
        <v>20</v>
      </c>
      <c r="J27" s="51" t="s">
        <v>21</v>
      </c>
      <c r="K27" s="50" t="s">
        <v>22</v>
      </c>
      <c r="L27" s="53">
        <v>3</v>
      </c>
      <c r="M27" s="52" t="s">
        <v>23</v>
      </c>
      <c r="N27" s="53" t="s">
        <v>24</v>
      </c>
      <c r="O27" s="52">
        <v>1727</v>
      </c>
      <c r="P27" s="52" t="s">
        <v>25</v>
      </c>
      <c r="Q27" s="52" t="s">
        <v>159</v>
      </c>
    </row>
    <row r="28" spans="1:17" x14ac:dyDescent="0.35">
      <c r="A28" s="41"/>
      <c r="B28" s="14"/>
      <c r="C28" s="38"/>
      <c r="D28" s="37"/>
      <c r="E28" s="37"/>
      <c r="F28" s="16"/>
      <c r="G28" s="16"/>
      <c r="H28" s="12"/>
      <c r="I28" s="42"/>
      <c r="J28" s="13"/>
      <c r="K28" s="14"/>
      <c r="L28" s="12"/>
      <c r="M28" s="11"/>
      <c r="N28" s="14"/>
      <c r="O28" s="11"/>
      <c r="P28" s="11"/>
      <c r="Q28" s="12"/>
    </row>
    <row r="29" spans="1:17" x14ac:dyDescent="0.35">
      <c r="A29" s="41"/>
      <c r="B29" s="17"/>
      <c r="C29" s="39"/>
      <c r="D29" s="37"/>
      <c r="E29" s="37"/>
      <c r="F29" s="18"/>
      <c r="G29" s="18"/>
      <c r="H29" s="19"/>
      <c r="I29" s="11"/>
      <c r="J29" s="13"/>
      <c r="K29" s="14"/>
      <c r="L29" s="19"/>
      <c r="M29" s="11"/>
      <c r="N29" s="14"/>
      <c r="O29" s="11"/>
      <c r="P29" s="11"/>
      <c r="Q29" s="19"/>
    </row>
    <row r="30" spans="1:17" x14ac:dyDescent="0.35">
      <c r="A30" s="41"/>
      <c r="B30" s="17"/>
      <c r="C30" s="39"/>
      <c r="D30" s="37"/>
      <c r="E30" s="37"/>
      <c r="F30" s="18"/>
      <c r="G30" s="18"/>
      <c r="H30" s="19"/>
      <c r="I30" s="11"/>
      <c r="J30" s="13"/>
      <c r="K30" s="14"/>
      <c r="L30" s="19"/>
      <c r="M30" s="11"/>
      <c r="N30" s="14"/>
      <c r="O30" s="11"/>
      <c r="P30" s="11"/>
      <c r="Q30" s="19"/>
    </row>
    <row r="31" spans="1:17" x14ac:dyDescent="0.35">
      <c r="A31" s="41"/>
      <c r="C31" s="40"/>
      <c r="D31" s="37"/>
      <c r="E31" s="37"/>
      <c r="I31" s="11"/>
      <c r="J31" s="13"/>
      <c r="K31" s="14"/>
      <c r="M31" s="11"/>
      <c r="N31" s="14"/>
      <c r="O31" s="11"/>
      <c r="P31" s="11"/>
    </row>
    <row r="32" spans="1:17" x14ac:dyDescent="0.35">
      <c r="A32" s="41"/>
      <c r="C32" s="40"/>
      <c r="D32" s="37"/>
      <c r="E32" s="37"/>
      <c r="I32" s="11"/>
      <c r="J32" s="13"/>
      <c r="K32" s="14"/>
      <c r="M32" s="11"/>
      <c r="N32" s="14"/>
      <c r="O32" s="11"/>
      <c r="P32" s="11"/>
    </row>
    <row r="33" spans="1:3" x14ac:dyDescent="0.35">
      <c r="A33" s="41"/>
      <c r="C33" s="40"/>
    </row>
    <row r="34" spans="1:3" x14ac:dyDescent="0.35">
      <c r="A34" s="41"/>
      <c r="C34" s="40"/>
    </row>
    <row r="35" spans="1:3" x14ac:dyDescent="0.35">
      <c r="A35" s="41"/>
      <c r="C35" s="40"/>
    </row>
    <row r="36" spans="1:3" x14ac:dyDescent="0.35">
      <c r="A36" s="41"/>
      <c r="C36" s="40"/>
    </row>
    <row r="37" spans="1:3" x14ac:dyDescent="0.35">
      <c r="A37" s="41"/>
      <c r="C37" s="40"/>
    </row>
    <row r="38" spans="1:3" x14ac:dyDescent="0.35">
      <c r="A38" s="41"/>
    </row>
    <row r="39" spans="1:3" x14ac:dyDescent="0.35">
      <c r="A39" s="41"/>
    </row>
  </sheetData>
  <phoneticPr fontId="10" type="noConversion"/>
  <conditionalFormatting sqref="D1:D1048576">
    <cfRule type="duplicateValues" dxfId="3" priority="1"/>
    <cfRule type="expression" priority="7">
      <formula>"len($D$11)&lt;4"</formula>
    </cfRule>
    <cfRule type="duplicateValues" dxfId="2" priority="11"/>
    <cfRule type="duplicateValues" dxfId="1" priority="13"/>
  </conditionalFormatting>
  <conditionalFormatting sqref="E1:E1048576">
    <cfRule type="duplicateValues" dxfId="0" priority="2"/>
  </conditionalFormatting>
  <pageMargins left="0.7" right="0.7" top="0.75" bottom="0.75" header="0.3" footer="0.3"/>
  <pageSetup paperSize="9" scale="3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I138"/>
  <sheetViews>
    <sheetView workbookViewId="0">
      <selection activeCell="C13" sqref="C13"/>
    </sheetView>
  </sheetViews>
  <sheetFormatPr defaultColWidth="9.08984375" defaultRowHeight="14.5" x14ac:dyDescent="0.35"/>
  <cols>
    <col min="1" max="1" width="24" customWidth="1"/>
    <col min="2" max="2" width="10.54296875" style="20" customWidth="1"/>
    <col min="3" max="3" width="9.08984375" style="20"/>
    <col min="4" max="4" width="9.90625" style="20" customWidth="1"/>
    <col min="5" max="5" width="11.36328125" style="20" customWidth="1"/>
    <col min="6" max="6" width="9.08984375" style="20"/>
    <col min="8" max="8" width="19.54296875" customWidth="1"/>
    <col min="9" max="9" width="22.453125" customWidth="1"/>
    <col min="10" max="16384" width="9.08984375" style="20"/>
  </cols>
  <sheetData>
    <row r="2" spans="1:9" ht="15" thickBot="1" x14ac:dyDescent="0.4"/>
    <row r="3" spans="1:9" ht="15" thickBot="1" x14ac:dyDescent="0.4">
      <c r="A3" s="24" t="s">
        <v>131</v>
      </c>
      <c r="B3" s="73" t="s">
        <v>132</v>
      </c>
      <c r="C3" s="75" t="s">
        <v>133</v>
      </c>
      <c r="D3" s="75" t="s">
        <v>134</v>
      </c>
      <c r="E3" s="75" t="s">
        <v>135</v>
      </c>
      <c r="F3" s="75" t="s">
        <v>136</v>
      </c>
      <c r="G3" s="77" t="s">
        <v>137</v>
      </c>
      <c r="H3" s="79" t="s">
        <v>6</v>
      </c>
      <c r="I3" s="81" t="s">
        <v>138</v>
      </c>
    </row>
    <row r="4" spans="1:9" ht="15" customHeight="1" thickBot="1" x14ac:dyDescent="0.4">
      <c r="A4" s="43" t="str">
        <f>'1727'!A2</f>
        <v>B01_01</v>
      </c>
      <c r="B4" s="74"/>
      <c r="C4" s="76"/>
      <c r="D4" s="76"/>
      <c r="E4" s="76"/>
      <c r="F4" s="76"/>
      <c r="G4" s="78"/>
      <c r="H4" s="80"/>
      <c r="I4" s="82"/>
    </row>
    <row r="5" spans="1:9" x14ac:dyDescent="0.35">
      <c r="A5" s="26"/>
      <c r="B5" s="35">
        <v>75</v>
      </c>
      <c r="C5" s="36">
        <v>14</v>
      </c>
      <c r="D5" s="36">
        <v>6</v>
      </c>
      <c r="E5" s="36">
        <v>5</v>
      </c>
      <c r="F5" s="21">
        <v>0</v>
      </c>
      <c r="G5" s="28">
        <f>SUM(B5:F5)</f>
        <v>100</v>
      </c>
      <c r="H5" s="31" t="str">
        <f>IF(G5&lt;&gt;100,"",IF(B5&gt;80,"Gravel",IF(AND(B5&gt;30,(F5&gt;=C5+D5+E5)),"Muddy Gravel",IF(AND(B5&gt;30,((F5*9)&gt;=C5+D5+E5)),"Muddy Sandy Gravel",IF(B5&gt;30,"Sandy Gravel",IF(AND(B5&gt;5,F5&gt;=C5+D5+E5),"Gravelly Mud",IF(AND(B5&gt;5,F5*9 &gt;= C5+D5+E5),"Gravelly Muddy Sand",IF(B5&gt;5,"Gravelly Sand",IF(F5/9&gt;=C5+D5+E5,"Mud",IF(F5&gt;=C5+D5+E5,"Sandy Mud",IF(F5*9 &gt;=C5+D5+E5,"Muddy Sand","Sand")))))))))))</f>
        <v>Sandy Gravel</v>
      </c>
      <c r="I5" s="33" t="str">
        <f>IF(G5&lt;&gt;100,"",IF(B5=80,"Yes",IF(B5=30,"Yes",IF(B5=5,"Yes",IF(AND(B5&lt;80,F5=C5+D5+E5),"Yes",IF(AND(B5&lt;5,F5*9=C5+D5+E5),"Yes",IF(AND(B5&lt;80,F5/9=C5+D5+E5),"Yes","No")))))))</f>
        <v>No</v>
      </c>
    </row>
    <row r="6" spans="1:9" ht="15.75" customHeight="1" thickBot="1" x14ac:dyDescent="0.4">
      <c r="A6" s="27"/>
      <c r="B6" s="22"/>
      <c r="C6" s="22"/>
      <c r="D6" s="22"/>
      <c r="E6" s="22"/>
      <c r="F6" s="22"/>
      <c r="G6" s="29"/>
      <c r="H6" s="31"/>
      <c r="I6" s="33"/>
    </row>
    <row r="7" spans="1:9" ht="15" thickBot="1" x14ac:dyDescent="0.4">
      <c r="A7" s="24" t="s">
        <v>131</v>
      </c>
      <c r="B7" s="73" t="s">
        <v>132</v>
      </c>
      <c r="C7" s="75" t="s">
        <v>133</v>
      </c>
      <c r="D7" s="75" t="s">
        <v>134</v>
      </c>
      <c r="E7" s="75" t="s">
        <v>135</v>
      </c>
      <c r="F7" s="75" t="s">
        <v>136</v>
      </c>
      <c r="G7" s="77" t="s">
        <v>137</v>
      </c>
      <c r="H7" s="79" t="s">
        <v>6</v>
      </c>
      <c r="I7" s="81" t="s">
        <v>138</v>
      </c>
    </row>
    <row r="8" spans="1:9" ht="15" customHeight="1" thickBot="1" x14ac:dyDescent="0.4">
      <c r="A8" s="43" t="str">
        <f>'1727'!A3</f>
        <v>B01_02</v>
      </c>
      <c r="B8" s="74"/>
      <c r="C8" s="76"/>
      <c r="D8" s="76"/>
      <c r="E8" s="76"/>
      <c r="F8" s="76"/>
      <c r="G8" s="78"/>
      <c r="H8" s="80"/>
      <c r="I8" s="82"/>
    </row>
    <row r="9" spans="1:9" ht="15.75" customHeight="1" x14ac:dyDescent="0.35">
      <c r="A9" s="26"/>
      <c r="B9" s="35">
        <v>0</v>
      </c>
      <c r="C9" s="36">
        <v>5</v>
      </c>
      <c r="D9" s="36">
        <v>50</v>
      </c>
      <c r="E9" s="36">
        <v>45</v>
      </c>
      <c r="F9" s="21">
        <v>0</v>
      </c>
      <c r="G9" s="28">
        <f>SUM(B9:F9)</f>
        <v>100</v>
      </c>
      <c r="H9" s="31" t="str">
        <f>IF(G9&lt;&gt;100,"",IF(B9&gt;80,"Gravel",IF(AND(B9&gt;30,(F9&gt;=C9+D9+E9)),"Muddy Gravel",IF(AND(B9&gt;30,((F9*9)&gt;=C9+D9+E9)),"Muddy Sandy Gravel",IF(B9&gt;30,"Sandy Gravel",IF(AND(B9&gt;5,F9&gt;=C9+D9+E9),"Gravelly Mud",IF(AND(B9&gt;5,F9*9 &gt;= C9+D9+E9),"Gravelly Muddy Sand",IF(B9&gt;5,"Gravelly Sand",IF(F9/9&gt;=C9+D9+E9,"Mud",IF(F9&gt;=C9+D9+E9,"Sandy Mud",IF(F9*9 &gt;=C9+D9+E9,"Muddy Sand","Sand")))))))))))</f>
        <v>Sand</v>
      </c>
      <c r="I9" s="33" t="str">
        <f>IF(G9&lt;&gt;100,"",IF(B9=80,"Yes",IF(B9=30,"Yes",IF(B9=5,"Yes",IF(AND(B9&lt;80,F9=C9+D9+E9),"Yes",IF(AND(B9&lt;5,F9*9=C9+D9+E9),"Yes",IF(AND(B9&lt;80,F9/9=C9+D9+E9),"Yes","No")))))))</f>
        <v>No</v>
      </c>
    </row>
    <row r="10" spans="1:9" ht="15" thickBot="1" x14ac:dyDescent="0.4">
      <c r="A10" s="27"/>
      <c r="B10" s="22"/>
      <c r="C10" s="22"/>
      <c r="D10" s="22"/>
      <c r="E10" s="22"/>
      <c r="F10" s="22"/>
      <c r="G10" s="29"/>
      <c r="H10" s="31"/>
      <c r="I10" s="33"/>
    </row>
    <row r="11" spans="1:9" ht="15" thickBot="1" x14ac:dyDescent="0.4">
      <c r="A11" s="24" t="s">
        <v>131</v>
      </c>
      <c r="B11" s="73" t="s">
        <v>132</v>
      </c>
      <c r="C11" s="75" t="s">
        <v>133</v>
      </c>
      <c r="D11" s="75" t="s">
        <v>134</v>
      </c>
      <c r="E11" s="75" t="s">
        <v>135</v>
      </c>
      <c r="F11" s="75" t="s">
        <v>136</v>
      </c>
      <c r="G11" s="77" t="s">
        <v>137</v>
      </c>
      <c r="H11" s="79" t="s">
        <v>6</v>
      </c>
      <c r="I11" s="81" t="s">
        <v>138</v>
      </c>
    </row>
    <row r="12" spans="1:9" ht="15.75" customHeight="1" thickBot="1" x14ac:dyDescent="0.4">
      <c r="A12" s="43" t="str">
        <f>'1727'!A4</f>
        <v>B02_03</v>
      </c>
      <c r="B12" s="74"/>
      <c r="C12" s="76"/>
      <c r="D12" s="76"/>
      <c r="E12" s="76"/>
      <c r="F12" s="76"/>
      <c r="G12" s="78"/>
      <c r="H12" s="80"/>
      <c r="I12" s="82"/>
    </row>
    <row r="13" spans="1:9" ht="15" customHeight="1" x14ac:dyDescent="0.35">
      <c r="A13" s="26"/>
      <c r="B13" s="35">
        <v>30</v>
      </c>
      <c r="C13" s="36">
        <v>25</v>
      </c>
      <c r="D13" s="36">
        <v>35</v>
      </c>
      <c r="E13" s="36">
        <v>10</v>
      </c>
      <c r="F13" s="21">
        <v>0</v>
      </c>
      <c r="G13" s="28">
        <f t="shared" ref="G13" si="0">SUM(B13:F13)</f>
        <v>100</v>
      </c>
      <c r="H13" s="31" t="str">
        <f>IF(G13&lt;&gt;100,"",IF(B13&gt;80,"Gravel",IF(AND(B13&gt;30,(F13&gt;=C13+D13+E13)),"Muddy Gravel",IF(AND(B13&gt;30,((F13*9)&gt;=C13+D13+E13)),"Muddy Sandy Gravel",IF(B13&gt;30,"Sandy Gravel",IF(AND(B13&gt;5,F13&gt;=C13+D13+E13),"Gravelly Mud",IF(AND(B13&gt;5,F13*9 &gt;= C13+D13+E13),"Gravelly Muddy Sand",IF(B13&gt;5,"Gravelly Sand",IF(F13/9&gt;=C13+D13+E13,"Mud",IF(F13&gt;=C13+D13+E13,"Sandy Mud",IF(F13*9 &gt;=C13+D13+E13,"Muddy Sand","Sand")))))))))))</f>
        <v>Gravelly Sand</v>
      </c>
      <c r="I13" s="33" t="str">
        <f t="shared" ref="I13" si="1">IF(G13&lt;&gt;100,"",IF(B13=80,"Yes",IF(B13=30,"Yes",IF(B13=5,"Yes",IF(AND(B13&lt;80,F13=C13+D13+E13),"Yes",IF(AND(B13&lt;5,F13*9=C13+D13+E13),"Yes",IF(AND(B13&lt;80,F13/9=C13+D13+E13),"Yes","No")))))))</f>
        <v>Yes</v>
      </c>
    </row>
    <row r="14" spans="1:9" ht="15" thickBot="1" x14ac:dyDescent="0.4">
      <c r="A14" s="27"/>
      <c r="B14" s="22"/>
      <c r="C14" s="22"/>
      <c r="D14" s="22"/>
      <c r="E14" s="22"/>
      <c r="F14" s="22"/>
      <c r="G14" s="29"/>
      <c r="H14" s="31"/>
      <c r="I14" s="33"/>
    </row>
    <row r="15" spans="1:9" ht="15.75" customHeight="1" thickBot="1" x14ac:dyDescent="0.4">
      <c r="A15" s="24" t="s">
        <v>131</v>
      </c>
      <c r="B15" s="73" t="s">
        <v>132</v>
      </c>
      <c r="C15" s="75" t="s">
        <v>133</v>
      </c>
      <c r="D15" s="75" t="s">
        <v>134</v>
      </c>
      <c r="E15" s="75" t="s">
        <v>135</v>
      </c>
      <c r="F15" s="75" t="s">
        <v>136</v>
      </c>
      <c r="G15" s="77" t="s">
        <v>137</v>
      </c>
      <c r="H15" s="79" t="s">
        <v>6</v>
      </c>
      <c r="I15" s="81" t="s">
        <v>138</v>
      </c>
    </row>
    <row r="16" spans="1:9" ht="15" thickBot="1" x14ac:dyDescent="0.4">
      <c r="A16" s="43" t="str">
        <f>'1727'!A5</f>
        <v>B02_04</v>
      </c>
      <c r="B16" s="74"/>
      <c r="C16" s="76"/>
      <c r="D16" s="76"/>
      <c r="E16" s="76"/>
      <c r="F16" s="76"/>
      <c r="G16" s="78"/>
      <c r="H16" s="80"/>
      <c r="I16" s="82"/>
    </row>
    <row r="17" spans="1:9" x14ac:dyDescent="0.35">
      <c r="A17" s="26"/>
      <c r="B17" s="35">
        <v>90</v>
      </c>
      <c r="C17" s="36">
        <v>3</v>
      </c>
      <c r="D17" s="36">
        <v>2</v>
      </c>
      <c r="E17" s="36">
        <v>5</v>
      </c>
      <c r="F17" s="21"/>
      <c r="G17" s="28">
        <f t="shared" ref="G17" si="2">SUM(B17:F17)</f>
        <v>100</v>
      </c>
      <c r="H17" s="31" t="str">
        <f>IF(G17&lt;&gt;100,"",IF(B17&gt;80,"Gravel",IF(AND(B17&gt;30,(F17&gt;=C17+D17+E17)),"Muddy Gravel",IF(AND(B17&gt;30,((F17*9)&gt;=C17+D17+E17)),"Muddy Sandy Gravel",IF(B17&gt;30,"Sandy Gravel",IF(AND(B17&gt;5,F17&gt;=C17+D17+E17),"Gravelly Mud",IF(AND(B17&gt;5,F17*9 &gt;= C17+D17+E17),"Gravelly Muddy Sand",IF(B17&gt;5,"Gravelly Sand",IF(F17/9&gt;=C17+D17+E17,"Mud",IF(F17&gt;=C17+D17+E17,"Sandy Mud",IF(F17*9 &gt;=C17+D17+E17,"Muddy Sand","Sand")))))))))))</f>
        <v>Gravel</v>
      </c>
      <c r="I17" s="33" t="str">
        <f t="shared" ref="I17" si="3">IF(G17&lt;&gt;100,"",IF(B17=80,"Yes",IF(B17=30,"Yes",IF(B17=5,"Yes",IF(AND(B17&lt;80,F17=C17+D17+E17),"Yes",IF(AND(B17&lt;5,F17*9=C17+D17+E17),"Yes",IF(AND(B17&lt;80,F17/9=C17+D17+E17),"Yes","No")))))))</f>
        <v>No</v>
      </c>
    </row>
    <row r="18" spans="1:9" ht="15" customHeight="1" thickBot="1" x14ac:dyDescent="0.4">
      <c r="A18" s="27"/>
      <c r="B18" s="22"/>
      <c r="C18" s="22"/>
      <c r="D18" s="22"/>
      <c r="E18" s="22"/>
      <c r="F18" s="22"/>
      <c r="G18" s="29"/>
      <c r="H18" s="31"/>
      <c r="I18" s="33"/>
    </row>
    <row r="19" spans="1:9" ht="15" thickBot="1" x14ac:dyDescent="0.4">
      <c r="A19" s="24" t="s">
        <v>131</v>
      </c>
      <c r="B19" s="73" t="s">
        <v>132</v>
      </c>
      <c r="C19" s="75" t="s">
        <v>133</v>
      </c>
      <c r="D19" s="75" t="s">
        <v>134</v>
      </c>
      <c r="E19" s="75" t="s">
        <v>135</v>
      </c>
      <c r="F19" s="75" t="s">
        <v>136</v>
      </c>
      <c r="G19" s="77" t="s">
        <v>137</v>
      </c>
      <c r="H19" s="79" t="s">
        <v>6</v>
      </c>
      <c r="I19" s="81" t="s">
        <v>138</v>
      </c>
    </row>
    <row r="20" spans="1:9" ht="15" thickBot="1" x14ac:dyDescent="0.4">
      <c r="A20" s="43" t="str">
        <f>'1727'!A6</f>
        <v>B03_05</v>
      </c>
      <c r="B20" s="74"/>
      <c r="C20" s="76"/>
      <c r="D20" s="76"/>
      <c r="E20" s="76"/>
      <c r="F20" s="76"/>
      <c r="G20" s="78"/>
      <c r="H20" s="80"/>
      <c r="I20" s="82"/>
    </row>
    <row r="21" spans="1:9" x14ac:dyDescent="0.35">
      <c r="A21" s="26"/>
      <c r="B21" s="35">
        <v>2</v>
      </c>
      <c r="C21" s="36">
        <v>30</v>
      </c>
      <c r="D21" s="36">
        <v>50</v>
      </c>
      <c r="E21" s="36">
        <v>18</v>
      </c>
      <c r="F21" s="21">
        <v>0</v>
      </c>
      <c r="G21" s="28">
        <f t="shared" ref="G21" si="4">SUM(B21:F21)</f>
        <v>100</v>
      </c>
      <c r="H21" s="31" t="str">
        <f>IF(G21&lt;&gt;100,"",IF(B21&gt;80,"Gravel",IF(AND(B21&gt;30,(F21&gt;=C21+D21+E21)),"Muddy Gravel",IF(AND(B21&gt;30,((F21*9)&gt;=C21+D21+E21)),"Muddy Sandy Gravel",IF(B21&gt;30,"Sandy Gravel",IF(AND(B21&gt;5,F21&gt;=C21+D21+E21),"Gravelly Mud",IF(AND(B21&gt;5,F21*9 &gt;= C21+D21+E21),"Gravelly Muddy Sand",IF(B21&gt;5,"Gravelly Sand",IF(F21/9&gt;=C21+D21+E21,"Mud",IF(F21&gt;=C21+D21+E21,"Sandy Mud",IF(F21*9 &gt;=C21+D21+E21,"Muddy Sand","Sand")))))))))))</f>
        <v>Sand</v>
      </c>
      <c r="I21" s="33" t="str">
        <f t="shared" ref="I21" si="5">IF(G21&lt;&gt;100,"",IF(B21=80,"Yes",IF(B21=30,"Yes",IF(B21=5,"Yes",IF(AND(B21&lt;80,F21=C21+D21+E21),"Yes",IF(AND(B21&lt;5,F21*9=C21+D21+E21),"Yes",IF(AND(B21&lt;80,F21/9=C21+D21+E21),"Yes","No")))))))</f>
        <v>No</v>
      </c>
    </row>
    <row r="22" spans="1:9" ht="15" thickBot="1" x14ac:dyDescent="0.4">
      <c r="A22" s="27"/>
      <c r="B22" s="22"/>
      <c r="C22" s="22"/>
      <c r="D22" s="22"/>
      <c r="E22" s="22"/>
      <c r="F22" s="22"/>
      <c r="G22" s="29"/>
      <c r="H22" s="31"/>
      <c r="I22" s="33"/>
    </row>
    <row r="23" spans="1:9" ht="15" customHeight="1" thickBot="1" x14ac:dyDescent="0.4">
      <c r="A23" s="24" t="s">
        <v>131</v>
      </c>
      <c r="B23" s="73" t="s">
        <v>132</v>
      </c>
      <c r="C23" s="75" t="s">
        <v>133</v>
      </c>
      <c r="D23" s="75" t="s">
        <v>134</v>
      </c>
      <c r="E23" s="75" t="s">
        <v>135</v>
      </c>
      <c r="F23" s="75" t="s">
        <v>136</v>
      </c>
      <c r="G23" s="77" t="s">
        <v>137</v>
      </c>
      <c r="H23" s="79" t="s">
        <v>6</v>
      </c>
      <c r="I23" s="81" t="s">
        <v>138</v>
      </c>
    </row>
    <row r="24" spans="1:9" ht="15" thickBot="1" x14ac:dyDescent="0.4">
      <c r="A24" s="43" t="str">
        <f>'1727'!A7</f>
        <v>B04_06</v>
      </c>
      <c r="B24" s="74"/>
      <c r="C24" s="76"/>
      <c r="D24" s="76"/>
      <c r="E24" s="76"/>
      <c r="F24" s="76"/>
      <c r="G24" s="78"/>
      <c r="H24" s="80"/>
      <c r="I24" s="82"/>
    </row>
    <row r="25" spans="1:9" x14ac:dyDescent="0.35">
      <c r="A25" s="26"/>
      <c r="B25" s="35">
        <v>5</v>
      </c>
      <c r="C25" s="36">
        <v>15</v>
      </c>
      <c r="D25" s="36">
        <v>70</v>
      </c>
      <c r="E25" s="36">
        <v>10</v>
      </c>
      <c r="F25" s="21">
        <v>0</v>
      </c>
      <c r="G25" s="28">
        <f t="shared" ref="G25" si="6">SUM(B25:F25)</f>
        <v>100</v>
      </c>
      <c r="H25" s="31" t="str">
        <f>IF(G25&lt;&gt;100,"",IF(B25&gt;80,"Gravel",IF(AND(B25&gt;30,(F25&gt;=C25+D25+E25)),"Muddy Gravel",IF(AND(B25&gt;30,((F25*9)&gt;=C25+D25+E25)),"Muddy Sandy Gravel",IF(B25&gt;30,"Sandy Gravel",IF(AND(B25&gt;5,F25&gt;=C25+D25+E25),"Gravelly Mud",IF(AND(B25&gt;5,F25*9 &gt;= C25+D25+E25),"Gravelly Muddy Sand",IF(B25&gt;5,"Gravelly Sand",IF(F25/9&gt;=C25+D25+E25,"Mud",IF(F25&gt;=C25+D25+E25,"Sandy Mud",IF(F25*9 &gt;=C25+D25+E25,"Muddy Sand","Sand")))))))))))</f>
        <v>Sand</v>
      </c>
      <c r="I25" s="33" t="str">
        <f t="shared" ref="I25" si="7">IF(G25&lt;&gt;100,"",IF(B25=80,"Yes",IF(B25=30,"Yes",IF(B25=5,"Yes",IF(AND(B25&lt;80,F25=C25+D25+E25),"Yes",IF(AND(B25&lt;5,F25*9=C25+D25+E25),"Yes",IF(AND(B25&lt;80,F25/9=C25+D25+E25),"Yes","No")))))))</f>
        <v>Yes</v>
      </c>
    </row>
    <row r="26" spans="1:9" ht="15" thickBot="1" x14ac:dyDescent="0.4">
      <c r="A26" s="27"/>
      <c r="B26" s="22"/>
      <c r="C26" s="22"/>
      <c r="D26" s="22"/>
      <c r="E26" s="22"/>
      <c r="F26" s="22"/>
      <c r="G26" s="29"/>
      <c r="H26" s="31"/>
      <c r="I26" s="33"/>
    </row>
    <row r="27" spans="1:9" ht="15" thickBot="1" x14ac:dyDescent="0.4">
      <c r="A27" s="24" t="s">
        <v>131</v>
      </c>
      <c r="B27" s="73" t="s">
        <v>132</v>
      </c>
      <c r="C27" s="75" t="s">
        <v>133</v>
      </c>
      <c r="D27" s="75" t="s">
        <v>134</v>
      </c>
      <c r="E27" s="75" t="s">
        <v>135</v>
      </c>
      <c r="F27" s="75" t="s">
        <v>136</v>
      </c>
      <c r="G27" s="77" t="s">
        <v>137</v>
      </c>
      <c r="H27" s="79" t="s">
        <v>6</v>
      </c>
      <c r="I27" s="81" t="s">
        <v>138</v>
      </c>
    </row>
    <row r="28" spans="1:9" ht="15" customHeight="1" thickBot="1" x14ac:dyDescent="0.4">
      <c r="A28" s="43" t="str">
        <f>'1727'!A8</f>
        <v>B04_07</v>
      </c>
      <c r="B28" s="74"/>
      <c r="C28" s="76"/>
      <c r="D28" s="76"/>
      <c r="E28" s="76"/>
      <c r="F28" s="76"/>
      <c r="G28" s="78"/>
      <c r="H28" s="80"/>
      <c r="I28" s="82"/>
    </row>
    <row r="29" spans="1:9" x14ac:dyDescent="0.35">
      <c r="A29" s="26"/>
      <c r="B29" s="35">
        <v>50</v>
      </c>
      <c r="C29" s="36">
        <v>25</v>
      </c>
      <c r="D29" s="36">
        <v>15</v>
      </c>
      <c r="E29" s="36">
        <v>10</v>
      </c>
      <c r="F29" s="21"/>
      <c r="G29" s="28">
        <f>SUM(B29:F29)</f>
        <v>100</v>
      </c>
      <c r="H29" s="31" t="str">
        <f>IF(G29&lt;&gt;100,"",IF(B29&gt;80,"Gravel",IF(AND(B29&gt;30,(F29&gt;=C29+D29+E29)),"Muddy Gravel",IF(AND(B29&gt;30,((F29*9)&gt;=C29+D29+E29)),"Muddy Sandy Gravel",IF(B29&gt;30,"Sandy Gravel",IF(AND(B29&gt;5,F29&gt;=C29+D29+E29),"Gravelly Mud",IF(AND(B29&gt;5,F29*9 &gt;= C29+D29+E29),"Gravelly Muddy Sand",IF(B29&gt;5,"Gravelly Sand",IF(F29/9&gt;=C29+D29+E29,"Mud",IF(F29&gt;=C29+D29+E29,"Sandy Mud",IF(F29*9 &gt;=C29+D29+E29,"Muddy Sand","Sand")))))))))))</f>
        <v>Sandy Gravel</v>
      </c>
      <c r="I29" s="33" t="str">
        <f>IF(G29&lt;&gt;100,"",IF(B29=80,"Yes",IF(B29=30,"Yes",IF(B29=5,"Yes",IF(AND(B29&lt;80,F29=C29+D29+E29),"Yes",IF(AND(B29&lt;5,F29*9=C29+D29+E29),"Yes",IF(AND(B29&lt;80,F29/9=C29+D29+E29),"Yes","No")))))))</f>
        <v>No</v>
      </c>
    </row>
    <row r="30" spans="1:9" ht="15" thickBot="1" x14ac:dyDescent="0.4">
      <c r="A30" s="27"/>
      <c r="B30" s="22"/>
      <c r="C30" s="22"/>
      <c r="D30" s="22"/>
      <c r="E30" s="22"/>
      <c r="F30" s="22"/>
      <c r="G30" s="29"/>
      <c r="H30" s="31"/>
      <c r="I30" s="33"/>
    </row>
    <row r="31" spans="1:9" ht="15" thickBot="1" x14ac:dyDescent="0.4">
      <c r="A31" s="24" t="s">
        <v>131</v>
      </c>
      <c r="B31" s="73" t="s">
        <v>132</v>
      </c>
      <c r="C31" s="75" t="s">
        <v>133</v>
      </c>
      <c r="D31" s="75" t="s">
        <v>134</v>
      </c>
      <c r="E31" s="75" t="s">
        <v>135</v>
      </c>
      <c r="F31" s="75" t="s">
        <v>136</v>
      </c>
      <c r="G31" s="77" t="s">
        <v>137</v>
      </c>
      <c r="H31" s="79" t="s">
        <v>6</v>
      </c>
      <c r="I31" s="81" t="s">
        <v>138</v>
      </c>
    </row>
    <row r="32" spans="1:9" ht="15" thickBot="1" x14ac:dyDescent="0.4">
      <c r="A32" s="43" t="str">
        <f>'1727'!A9</f>
        <v>B05_08</v>
      </c>
      <c r="B32" s="74"/>
      <c r="C32" s="76"/>
      <c r="D32" s="76"/>
      <c r="E32" s="76"/>
      <c r="F32" s="76"/>
      <c r="G32" s="78"/>
      <c r="H32" s="80"/>
      <c r="I32" s="82"/>
    </row>
    <row r="33" spans="1:9" ht="15" customHeight="1" x14ac:dyDescent="0.35">
      <c r="A33" s="26"/>
      <c r="B33" s="35">
        <v>5</v>
      </c>
      <c r="C33" s="36">
        <v>30</v>
      </c>
      <c r="D33" s="36">
        <v>50</v>
      </c>
      <c r="E33" s="36">
        <v>15</v>
      </c>
      <c r="F33" s="21">
        <v>0</v>
      </c>
      <c r="G33" s="28">
        <f t="shared" ref="G33" si="8">SUM(B33:F33)</f>
        <v>100</v>
      </c>
      <c r="H33" s="31" t="str">
        <f>IF(G33&lt;&gt;100,"",IF(B33&gt;80,"Gravel",IF(AND(B33&gt;30,(F33&gt;=C33+D33+E33)),"Muddy Gravel",IF(AND(B33&gt;30,((F33*9)&gt;=C33+D33+E33)),"Muddy Sandy Gravel",IF(B33&gt;30,"Sandy Gravel",IF(AND(B33&gt;5,F33&gt;=C33+D33+E33),"Gravelly Mud",IF(AND(B33&gt;5,F33*9 &gt;= C33+D33+E33),"Gravelly Muddy Sand",IF(B33&gt;5,"Gravelly Sand",IF(F33/9&gt;=C33+D33+E33,"Mud",IF(F33&gt;=C33+D33+E33,"Sandy Mud",IF(F33*9 &gt;=C33+D33+E33,"Muddy Sand","Sand")))))))))))</f>
        <v>Sand</v>
      </c>
      <c r="I33" s="33" t="str">
        <f t="shared" ref="I33" si="9">IF(G33&lt;&gt;100,"",IF(B33=80,"Yes",IF(B33=30,"Yes",IF(B33=5,"Yes",IF(AND(B33&lt;80,F33=C33+D33+E33),"Yes",IF(AND(B33&lt;5,F33*9=C33+D33+E33),"Yes",IF(AND(B33&lt;80,F33/9=C33+D33+E33),"Yes","No")))))))</f>
        <v>Yes</v>
      </c>
    </row>
    <row r="34" spans="1:9" ht="15" thickBot="1" x14ac:dyDescent="0.4">
      <c r="A34" s="27"/>
      <c r="B34" s="22"/>
      <c r="C34" s="22"/>
      <c r="D34" s="22"/>
      <c r="E34" s="22"/>
      <c r="F34" s="22"/>
      <c r="G34" s="29"/>
      <c r="H34" s="31"/>
      <c r="I34" s="33"/>
    </row>
    <row r="35" spans="1:9" ht="15" thickBot="1" x14ac:dyDescent="0.4">
      <c r="A35" s="24" t="s">
        <v>131</v>
      </c>
      <c r="B35" s="73" t="s">
        <v>132</v>
      </c>
      <c r="C35" s="75" t="s">
        <v>133</v>
      </c>
      <c r="D35" s="75" t="s">
        <v>134</v>
      </c>
      <c r="E35" s="75" t="s">
        <v>135</v>
      </c>
      <c r="F35" s="75" t="s">
        <v>136</v>
      </c>
      <c r="G35" s="77" t="s">
        <v>137</v>
      </c>
      <c r="H35" s="79" t="s">
        <v>6</v>
      </c>
      <c r="I35" s="81" t="s">
        <v>138</v>
      </c>
    </row>
    <row r="36" spans="1:9" ht="15" thickBot="1" x14ac:dyDescent="0.4">
      <c r="A36" s="43" t="str">
        <f>'1727'!A10</f>
        <v>B05_09</v>
      </c>
      <c r="B36" s="74"/>
      <c r="C36" s="76"/>
      <c r="D36" s="76"/>
      <c r="E36" s="76"/>
      <c r="F36" s="76"/>
      <c r="G36" s="78"/>
      <c r="H36" s="80"/>
      <c r="I36" s="82"/>
    </row>
    <row r="37" spans="1:9" x14ac:dyDescent="0.35">
      <c r="A37" s="26"/>
      <c r="B37" s="35">
        <v>20</v>
      </c>
      <c r="C37" s="36">
        <v>30</v>
      </c>
      <c r="D37" s="36">
        <v>40</v>
      </c>
      <c r="E37" s="36">
        <v>10</v>
      </c>
      <c r="F37" s="21">
        <v>0</v>
      </c>
      <c r="G37" s="28">
        <f t="shared" ref="G37" si="10">SUM(B37:F37)</f>
        <v>100</v>
      </c>
      <c r="H37" s="31" t="str">
        <f>IF(G37&lt;&gt;100,"",IF(B37&gt;80,"Gravel",IF(AND(B37&gt;30,(F37&gt;=C37+D37+E37)),"Muddy Gravel",IF(AND(B37&gt;30,((F37*9)&gt;=C37+D37+E37)),"Muddy Sandy Gravel",IF(B37&gt;30,"Sandy Gravel",IF(AND(B37&gt;5,F37&gt;=C37+D37+E37),"Gravelly Mud",IF(AND(B37&gt;5,F37*9 &gt;= C37+D37+E37),"Gravelly Muddy Sand",IF(B37&gt;5,"Gravelly Sand",IF(F37/9&gt;=C37+D37+E37,"Mud",IF(F37&gt;=C37+D37+E37,"Sandy Mud",IF(F37*9 &gt;=C37+D37+E37,"Muddy Sand","Sand")))))))))))</f>
        <v>Gravelly Sand</v>
      </c>
      <c r="I37" s="33" t="str">
        <f t="shared" ref="I37" si="11">IF(G37&lt;&gt;100,"",IF(B37=80,"Yes",IF(B37=30,"Yes",IF(B37=5,"Yes",IF(AND(B37&lt;80,F37=C37+D37+E37),"Yes",IF(AND(B37&lt;5,F37*9=C37+D37+E37),"Yes",IF(AND(B37&lt;80,F37/9=C37+D37+E37),"Yes","No")))))))</f>
        <v>No</v>
      </c>
    </row>
    <row r="38" spans="1:9" ht="15" customHeight="1" thickBot="1" x14ac:dyDescent="0.4">
      <c r="A38" s="27"/>
      <c r="B38" s="22"/>
      <c r="C38" s="22"/>
      <c r="D38" s="22"/>
      <c r="E38" s="22"/>
      <c r="F38" s="22"/>
      <c r="G38" s="29"/>
      <c r="H38" s="31"/>
      <c r="I38" s="33"/>
    </row>
    <row r="39" spans="1:9" ht="15" thickBot="1" x14ac:dyDescent="0.4">
      <c r="A39" s="24" t="s">
        <v>131</v>
      </c>
      <c r="B39" s="73" t="s">
        <v>132</v>
      </c>
      <c r="C39" s="75" t="s">
        <v>133</v>
      </c>
      <c r="D39" s="75" t="s">
        <v>134</v>
      </c>
      <c r="E39" s="75" t="s">
        <v>135</v>
      </c>
      <c r="F39" s="75" t="s">
        <v>136</v>
      </c>
      <c r="G39" s="77" t="s">
        <v>137</v>
      </c>
      <c r="H39" s="79" t="s">
        <v>6</v>
      </c>
      <c r="I39" s="81" t="s">
        <v>138</v>
      </c>
    </row>
    <row r="40" spans="1:9" ht="15" thickBot="1" x14ac:dyDescent="0.4">
      <c r="A40" s="43" t="str">
        <f>'1727'!A11</f>
        <v>B06_10</v>
      </c>
      <c r="B40" s="74"/>
      <c r="C40" s="76"/>
      <c r="D40" s="76"/>
      <c r="E40" s="76"/>
      <c r="F40" s="76"/>
      <c r="G40" s="78"/>
      <c r="H40" s="80"/>
      <c r="I40" s="82"/>
    </row>
    <row r="41" spans="1:9" x14ac:dyDescent="0.35">
      <c r="A41" s="26"/>
      <c r="B41" s="35">
        <v>2.5</v>
      </c>
      <c r="C41" s="36">
        <v>7.5</v>
      </c>
      <c r="D41" s="36">
        <v>50</v>
      </c>
      <c r="E41" s="36">
        <v>40</v>
      </c>
      <c r="F41" s="21"/>
      <c r="G41" s="28">
        <f t="shared" ref="G41" si="12">SUM(B41:F41)</f>
        <v>100</v>
      </c>
      <c r="H41" s="31" t="str">
        <f>IF(G41&lt;&gt;100,"",IF(B41&gt;80,"Gravel",IF(AND(B41&gt;30,(F41&gt;=C41+D41+E41)),"Muddy Gravel",IF(AND(B41&gt;30,((F41*9)&gt;=C41+D41+E41)),"Muddy Sandy Gravel",IF(B41&gt;30,"Sandy Gravel",IF(AND(B41&gt;5,F41&gt;=C41+D41+E41),"Gravelly Mud",IF(AND(B41&gt;5,F41*9 &gt;= C41+D41+E41),"Gravelly Muddy Sand",IF(B41&gt;5,"Gravelly Sand",IF(F41/9&gt;=C41+D41+E41,"Mud",IF(F41&gt;=C41+D41+E41,"Sandy Mud",IF(F41*9 &gt;=C41+D41+E41,"Muddy Sand","Sand")))))))))))</f>
        <v>Sand</v>
      </c>
      <c r="I41" s="33" t="str">
        <f t="shared" ref="I41" si="13">IF(G41&lt;&gt;100,"",IF(B41=80,"Yes",IF(B41=30,"Yes",IF(B41=5,"Yes",IF(AND(B41&lt;80,F41=C41+D41+E41),"Yes",IF(AND(B41&lt;5,F41*9=C41+D41+E41),"Yes",IF(AND(B41&lt;80,F41/9=C41+D41+E41),"Yes","No")))))))</f>
        <v>No</v>
      </c>
    </row>
    <row r="42" spans="1:9" ht="15" thickBot="1" x14ac:dyDescent="0.4">
      <c r="A42" s="27"/>
      <c r="B42" s="22"/>
      <c r="C42" s="22"/>
      <c r="D42" s="22"/>
      <c r="E42" s="22"/>
      <c r="F42" s="22"/>
      <c r="G42" s="29"/>
      <c r="H42" s="31"/>
      <c r="I42" s="33"/>
    </row>
    <row r="43" spans="1:9" ht="15" customHeight="1" thickBot="1" x14ac:dyDescent="0.4">
      <c r="A43" s="24" t="s">
        <v>131</v>
      </c>
      <c r="B43" s="73" t="s">
        <v>132</v>
      </c>
      <c r="C43" s="75" t="s">
        <v>133</v>
      </c>
      <c r="D43" s="75" t="s">
        <v>134</v>
      </c>
      <c r="E43" s="75" t="s">
        <v>135</v>
      </c>
      <c r="F43" s="75" t="s">
        <v>136</v>
      </c>
      <c r="G43" s="77" t="s">
        <v>137</v>
      </c>
      <c r="H43" s="79" t="s">
        <v>6</v>
      </c>
      <c r="I43" s="81" t="s">
        <v>138</v>
      </c>
    </row>
    <row r="44" spans="1:9" ht="15" thickBot="1" x14ac:dyDescent="0.4">
      <c r="A44" s="43" t="str">
        <f>'1727'!A12</f>
        <v>B06_11</v>
      </c>
      <c r="B44" s="74"/>
      <c r="C44" s="76"/>
      <c r="D44" s="76"/>
      <c r="E44" s="76"/>
      <c r="F44" s="76"/>
      <c r="G44" s="78"/>
      <c r="H44" s="80"/>
      <c r="I44" s="82"/>
    </row>
    <row r="45" spans="1:9" x14ac:dyDescent="0.35">
      <c r="A45" s="26"/>
      <c r="B45" s="35">
        <v>100</v>
      </c>
      <c r="C45" s="36">
        <v>0</v>
      </c>
      <c r="D45" s="36">
        <v>0</v>
      </c>
      <c r="E45" s="36">
        <v>0</v>
      </c>
      <c r="F45" s="21">
        <v>0</v>
      </c>
      <c r="G45" s="28">
        <f t="shared" ref="G45" si="14">SUM(B45:F45)</f>
        <v>100</v>
      </c>
      <c r="H45" s="31" t="str">
        <f>IF(G45&lt;&gt;100,"",IF(B45&gt;80,"Gravel",IF(AND(B45&gt;30,(F45&gt;=C45+D45+E45)),"Muddy Gravel",IF(AND(B45&gt;30,((F45*9)&gt;=C45+D45+E45)),"Muddy Sandy Gravel",IF(B45&gt;30,"Sandy Gravel",IF(AND(B45&gt;5,F45&gt;=C45+D45+E45),"Gravelly Mud",IF(AND(B45&gt;5,F45*9 &gt;= C45+D45+E45),"Gravelly Muddy Sand",IF(B45&gt;5,"Gravelly Sand",IF(F45/9&gt;=C45+D45+E45,"Mud",IF(F45&gt;=C45+D45+E45,"Sandy Mud",IF(F45*9 &gt;=C45+D45+E45,"Muddy Sand","Sand")))))))))))</f>
        <v>Gravel</v>
      </c>
      <c r="I45" s="33" t="str">
        <f t="shared" ref="I45" si="15">IF(G45&lt;&gt;100,"",IF(B45=80,"Yes",IF(B45=30,"Yes",IF(B45=5,"Yes",IF(AND(B45&lt;80,F45=C45+D45+E45),"Yes",IF(AND(B45&lt;5,F45*9=C45+D45+E45),"Yes",IF(AND(B45&lt;80,F45/9=C45+D45+E45),"Yes","No")))))))</f>
        <v>No</v>
      </c>
    </row>
    <row r="46" spans="1:9" ht="15" thickBot="1" x14ac:dyDescent="0.4">
      <c r="A46" s="27"/>
      <c r="B46" s="22"/>
      <c r="C46" s="22"/>
      <c r="D46" s="22"/>
      <c r="E46" s="22"/>
      <c r="F46" s="22"/>
      <c r="G46" s="29"/>
      <c r="H46" s="31"/>
      <c r="I46" s="33"/>
    </row>
    <row r="47" spans="1:9" ht="15" thickBot="1" x14ac:dyDescent="0.4">
      <c r="A47" s="24" t="s">
        <v>131</v>
      </c>
      <c r="B47" s="73" t="s">
        <v>132</v>
      </c>
      <c r="C47" s="75" t="s">
        <v>133</v>
      </c>
      <c r="D47" s="75" t="s">
        <v>134</v>
      </c>
      <c r="E47" s="75" t="s">
        <v>135</v>
      </c>
      <c r="F47" s="75" t="s">
        <v>136</v>
      </c>
      <c r="G47" s="77" t="s">
        <v>137</v>
      </c>
      <c r="H47" s="79" t="s">
        <v>6</v>
      </c>
      <c r="I47" s="81" t="s">
        <v>138</v>
      </c>
    </row>
    <row r="48" spans="1:9" ht="15" customHeight="1" thickBot="1" x14ac:dyDescent="0.4">
      <c r="A48" s="43" t="str">
        <f>'1727'!A13</f>
        <v>B07_12</v>
      </c>
      <c r="B48" s="74"/>
      <c r="C48" s="76"/>
      <c r="D48" s="76"/>
      <c r="E48" s="76"/>
      <c r="F48" s="76"/>
      <c r="G48" s="78"/>
      <c r="H48" s="80"/>
      <c r="I48" s="82"/>
    </row>
    <row r="49" spans="1:9" x14ac:dyDescent="0.35">
      <c r="A49" s="26"/>
      <c r="B49" s="35">
        <v>95</v>
      </c>
      <c r="C49" s="36">
        <v>3</v>
      </c>
      <c r="D49" s="36">
        <v>2</v>
      </c>
      <c r="E49" s="36">
        <v>1</v>
      </c>
      <c r="F49" s="21">
        <v>0</v>
      </c>
      <c r="G49" s="28">
        <f t="shared" ref="G49" si="16">SUM(B49:F49)</f>
        <v>101</v>
      </c>
      <c r="H49" s="31" t="str">
        <f>IF(G49&lt;&gt;100,"",IF(B49&gt;80,"Gravel",IF(AND(B49&gt;30,(F49&gt;=C49+D49+E49)),"Muddy Gravel",IF(AND(B49&gt;30,((F49*9)&gt;=C49+D49+E49)),"Muddy Sandy Gravel",IF(B49&gt;30,"Sandy Gravel",IF(AND(B49&gt;5,F49&gt;=C49+D49+E49),"Gravelly Mud",IF(AND(B49&gt;5,F49*9 &gt;= C49+D49+E49),"Gravelly Muddy Sand",IF(B49&gt;5,"Gravelly Sand",IF(F49/9&gt;=C49+D49+E49,"Mud",IF(F49&gt;=C49+D49+E49,"Sandy Mud",IF(F49*9 &gt;=C49+D49+E49,"Muddy Sand","Sand")))))))))))</f>
        <v/>
      </c>
      <c r="I49" s="33" t="str">
        <f t="shared" ref="I49" si="17">IF(G49&lt;&gt;100,"",IF(B49=80,"Yes",IF(B49=30,"Yes",IF(B49=5,"Yes",IF(AND(B49&lt;80,F49=C49+D49+E49),"Yes",IF(AND(B49&lt;5,F49*9=C49+D49+E49),"Yes",IF(AND(B49&lt;80,F49/9=C49+D49+E49),"Yes","No")))))))</f>
        <v/>
      </c>
    </row>
    <row r="50" spans="1:9" ht="15" thickBot="1" x14ac:dyDescent="0.4">
      <c r="A50" s="27"/>
      <c r="B50" s="22"/>
      <c r="C50" s="22"/>
      <c r="D50" s="22"/>
      <c r="E50" s="22"/>
      <c r="F50" s="22"/>
      <c r="G50" s="29"/>
      <c r="H50" s="31"/>
      <c r="I50" s="33"/>
    </row>
    <row r="51" spans="1:9" ht="15" thickBot="1" x14ac:dyDescent="0.4">
      <c r="A51" s="24" t="s">
        <v>131</v>
      </c>
      <c r="B51" s="73" t="s">
        <v>132</v>
      </c>
      <c r="C51" s="75" t="s">
        <v>133</v>
      </c>
      <c r="D51" s="75" t="s">
        <v>134</v>
      </c>
      <c r="E51" s="75" t="s">
        <v>135</v>
      </c>
      <c r="F51" s="75" t="s">
        <v>136</v>
      </c>
      <c r="G51" s="77" t="s">
        <v>137</v>
      </c>
      <c r="H51" s="79" t="s">
        <v>6</v>
      </c>
      <c r="I51" s="81" t="s">
        <v>138</v>
      </c>
    </row>
    <row r="52" spans="1:9" ht="15" thickBot="1" x14ac:dyDescent="0.4">
      <c r="A52" s="43" t="str">
        <f>'1727'!A14</f>
        <v>B08_13</v>
      </c>
      <c r="B52" s="74"/>
      <c r="C52" s="76"/>
      <c r="D52" s="76"/>
      <c r="E52" s="76"/>
      <c r="F52" s="76"/>
      <c r="G52" s="78"/>
      <c r="H52" s="80"/>
      <c r="I52" s="82"/>
    </row>
    <row r="53" spans="1:9" ht="15" customHeight="1" x14ac:dyDescent="0.35">
      <c r="A53" s="26"/>
      <c r="B53" s="35">
        <v>80</v>
      </c>
      <c r="C53" s="36">
        <v>10</v>
      </c>
      <c r="D53" s="36">
        <v>7.5</v>
      </c>
      <c r="E53" s="36">
        <v>2.5</v>
      </c>
      <c r="F53" s="21">
        <v>0</v>
      </c>
      <c r="G53" s="28">
        <f t="shared" ref="G53" si="18">SUM(B53:F53)</f>
        <v>100</v>
      </c>
      <c r="H53" s="31" t="str">
        <f>IF(G53&lt;&gt;100,"",IF(B53&gt;80,"Gravel",IF(AND(B53&gt;30,(F53&gt;=C53+D53+E53)),"Muddy Gravel",IF(AND(B53&gt;30,((F53*9)&gt;=C53+D53+E53)),"Muddy Sandy Gravel",IF(B53&gt;30,"Sandy Gravel",IF(AND(B53&gt;5,F53&gt;=C53+D53+E53),"Gravelly Mud",IF(AND(B53&gt;5,F53*9 &gt;= C53+D53+E53),"Gravelly Muddy Sand",IF(B53&gt;5,"Gravelly Sand",IF(F53/9&gt;=C53+D53+E53,"Mud",IF(F53&gt;=C53+D53+E53,"Sandy Mud",IF(F53*9 &gt;=C53+D53+E53,"Muddy Sand","Sand")))))))))))</f>
        <v>Sandy Gravel</v>
      </c>
      <c r="I53" s="33" t="str">
        <f t="shared" ref="I53" si="19">IF(G53&lt;&gt;100,"",IF(B53=80,"Yes",IF(B53=30,"Yes",IF(B53=5,"Yes",IF(AND(B53&lt;80,F53=C53+D53+E53),"Yes",IF(AND(B53&lt;5,F53*9=C53+D53+E53),"Yes",IF(AND(B53&lt;80,F53/9=C53+D53+E53),"Yes","No")))))))</f>
        <v>Yes</v>
      </c>
    </row>
    <row r="54" spans="1:9" ht="15" thickBot="1" x14ac:dyDescent="0.4">
      <c r="A54" s="27"/>
      <c r="B54" s="22"/>
      <c r="C54" s="22"/>
      <c r="D54" s="22"/>
      <c r="E54" s="22"/>
      <c r="F54" s="22"/>
      <c r="G54" s="29"/>
      <c r="H54" s="31"/>
      <c r="I54" s="33"/>
    </row>
    <row r="55" spans="1:9" ht="15" thickBot="1" x14ac:dyDescent="0.4">
      <c r="A55" s="24" t="s">
        <v>131</v>
      </c>
      <c r="B55" s="73" t="s">
        <v>132</v>
      </c>
      <c r="C55" s="75" t="s">
        <v>133</v>
      </c>
      <c r="D55" s="75" t="s">
        <v>134</v>
      </c>
      <c r="E55" s="75" t="s">
        <v>135</v>
      </c>
      <c r="F55" s="75" t="s">
        <v>136</v>
      </c>
      <c r="G55" s="77" t="s">
        <v>137</v>
      </c>
      <c r="H55" s="79" t="s">
        <v>6</v>
      </c>
      <c r="I55" s="81" t="s">
        <v>138</v>
      </c>
    </row>
    <row r="56" spans="1:9" ht="15" thickBot="1" x14ac:dyDescent="0.4">
      <c r="A56" s="43" t="str">
        <f>'1727'!A15</f>
        <v>B09_14</v>
      </c>
      <c r="B56" s="74"/>
      <c r="C56" s="76"/>
      <c r="D56" s="76"/>
      <c r="E56" s="76"/>
      <c r="F56" s="76"/>
      <c r="G56" s="78"/>
      <c r="H56" s="80"/>
      <c r="I56" s="82"/>
    </row>
    <row r="57" spans="1:9" x14ac:dyDescent="0.35">
      <c r="A57" s="26"/>
      <c r="B57" s="35">
        <v>0</v>
      </c>
      <c r="C57" s="36">
        <v>20</v>
      </c>
      <c r="D57" s="36">
        <v>50</v>
      </c>
      <c r="E57" s="36">
        <v>30</v>
      </c>
      <c r="F57" s="21"/>
      <c r="G57" s="28">
        <f t="shared" ref="G57" si="20">SUM(B57:F57)</f>
        <v>100</v>
      </c>
      <c r="H57" s="31" t="str">
        <f>IF(G57&lt;&gt;100,"",IF(B57&gt;80,"Gravel",IF(AND(B57&gt;30,(F57&gt;=C57+D57+E57)),"Muddy Gravel",IF(AND(B57&gt;30,((F57*9)&gt;=C57+D57+E57)),"Muddy Sandy Gravel",IF(B57&gt;30,"Sandy Gravel",IF(AND(B57&gt;5,F57&gt;=C57+D57+E57),"Gravelly Mud",IF(AND(B57&gt;5,F57*9 &gt;= C57+D57+E57),"Gravelly Muddy Sand",IF(B57&gt;5,"Gravelly Sand",IF(F57/9&gt;=C57+D57+E57,"Mud",IF(F57&gt;=C57+D57+E57,"Sandy Mud",IF(F57*9 &gt;=C57+D57+E57,"Muddy Sand","Sand")))))))))))</f>
        <v>Sand</v>
      </c>
      <c r="I57" s="33" t="str">
        <f t="shared" ref="I57" si="21">IF(G57&lt;&gt;100,"",IF(B57=80,"Yes",IF(B57=30,"Yes",IF(B57=5,"Yes",IF(AND(B57&lt;80,F57=C57+D57+E57),"Yes",IF(AND(B57&lt;5,F57*9=C57+D57+E57),"Yes",IF(AND(B57&lt;80,F57/9=C57+D57+E57),"Yes","No")))))))</f>
        <v>No</v>
      </c>
    </row>
    <row r="58" spans="1:9" ht="15" customHeight="1" thickBot="1" x14ac:dyDescent="0.4">
      <c r="A58" s="27"/>
      <c r="B58" s="22"/>
      <c r="C58" s="22"/>
      <c r="D58" s="22"/>
      <c r="E58" s="22"/>
      <c r="F58" s="22"/>
      <c r="G58" s="29"/>
      <c r="H58" s="31"/>
      <c r="I58" s="33"/>
    </row>
    <row r="59" spans="1:9" ht="15" thickBot="1" x14ac:dyDescent="0.4">
      <c r="A59" s="24" t="s">
        <v>131</v>
      </c>
      <c r="B59" s="73" t="s">
        <v>132</v>
      </c>
      <c r="C59" s="75" t="s">
        <v>133</v>
      </c>
      <c r="D59" s="75" t="s">
        <v>134</v>
      </c>
      <c r="E59" s="75" t="s">
        <v>135</v>
      </c>
      <c r="F59" s="75" t="s">
        <v>136</v>
      </c>
      <c r="G59" s="77" t="s">
        <v>137</v>
      </c>
      <c r="H59" s="79" t="s">
        <v>6</v>
      </c>
      <c r="I59" s="81" t="s">
        <v>138</v>
      </c>
    </row>
    <row r="60" spans="1:9" ht="15" thickBot="1" x14ac:dyDescent="0.4">
      <c r="A60" s="43" t="str">
        <f>'1727'!A16</f>
        <v>B09_15</v>
      </c>
      <c r="B60" s="74"/>
      <c r="C60" s="76"/>
      <c r="D60" s="76"/>
      <c r="E60" s="76"/>
      <c r="F60" s="76"/>
      <c r="G60" s="78"/>
      <c r="H60" s="80"/>
      <c r="I60" s="82"/>
    </row>
    <row r="61" spans="1:9" x14ac:dyDescent="0.35">
      <c r="A61" s="26"/>
      <c r="B61" s="35">
        <v>90</v>
      </c>
      <c r="C61" s="36">
        <v>5</v>
      </c>
      <c r="D61" s="36">
        <v>3</v>
      </c>
      <c r="E61" s="36">
        <v>2</v>
      </c>
      <c r="F61" s="21">
        <v>0</v>
      </c>
      <c r="G61" s="28">
        <f t="shared" ref="G61" si="22">SUM(B61:F61)</f>
        <v>100</v>
      </c>
      <c r="H61" s="31" t="str">
        <f>IF(G61&lt;&gt;100,"",IF(B61&gt;80,"Gravel",IF(AND(B61&gt;30,(F61&gt;=C61+D61+E61)),"Muddy Gravel",IF(AND(B61&gt;30,((F61*9)&gt;=C61+D61+E61)),"Muddy Sandy Gravel",IF(B61&gt;30,"Sandy Gravel",IF(AND(B61&gt;5,F61&gt;=C61+D61+E61),"Gravelly Mud",IF(AND(B61&gt;5,F61*9 &gt;= C61+D61+E61),"Gravelly Muddy Sand",IF(B61&gt;5,"Gravelly Sand",IF(F61/9&gt;=C61+D61+E61,"Mud",IF(F61&gt;=C61+D61+E61,"Sandy Mud",IF(F61*9 &gt;=C61+D61+E61,"Muddy Sand","Sand")))))))))))</f>
        <v>Gravel</v>
      </c>
      <c r="I61" s="33" t="str">
        <f t="shared" ref="I61" si="23">IF(G61&lt;&gt;100,"",IF(B61=80,"Yes",IF(B61=30,"Yes",IF(B61=5,"Yes",IF(AND(B61&lt;80,F61=C61+D61+E61),"Yes",IF(AND(B61&lt;5,F61*9=C61+D61+E61),"Yes",IF(AND(B61&lt;80,F61/9=C61+D61+E61),"Yes","No")))))))</f>
        <v>No</v>
      </c>
    </row>
    <row r="62" spans="1:9" ht="15" thickBot="1" x14ac:dyDescent="0.4">
      <c r="A62" s="27"/>
      <c r="B62" s="22"/>
      <c r="C62" s="22"/>
      <c r="D62" s="22"/>
      <c r="E62" s="22"/>
      <c r="F62" s="22"/>
      <c r="G62" s="29"/>
      <c r="H62" s="31"/>
      <c r="I62" s="33"/>
    </row>
    <row r="63" spans="1:9" ht="15" customHeight="1" thickBot="1" x14ac:dyDescent="0.4">
      <c r="A63" s="24" t="s">
        <v>131</v>
      </c>
      <c r="B63" s="73" t="s">
        <v>132</v>
      </c>
      <c r="C63" s="75" t="s">
        <v>133</v>
      </c>
      <c r="D63" s="75" t="s">
        <v>134</v>
      </c>
      <c r="E63" s="75" t="s">
        <v>135</v>
      </c>
      <c r="F63" s="75" t="s">
        <v>136</v>
      </c>
      <c r="G63" s="77" t="s">
        <v>137</v>
      </c>
      <c r="H63" s="79" t="s">
        <v>6</v>
      </c>
      <c r="I63" s="81" t="s">
        <v>138</v>
      </c>
    </row>
    <row r="64" spans="1:9" ht="15" thickBot="1" x14ac:dyDescent="0.4">
      <c r="A64" s="43" t="str">
        <f>'1727'!A17</f>
        <v>B09_16</v>
      </c>
      <c r="B64" s="74"/>
      <c r="C64" s="76"/>
      <c r="D64" s="76"/>
      <c r="E64" s="76"/>
      <c r="F64" s="76"/>
      <c r="G64" s="78"/>
      <c r="H64" s="80"/>
      <c r="I64" s="82"/>
    </row>
    <row r="65" spans="1:9" x14ac:dyDescent="0.35">
      <c r="A65" s="26"/>
      <c r="B65" s="35">
        <v>90</v>
      </c>
      <c r="C65" s="36">
        <v>5</v>
      </c>
      <c r="D65" s="36">
        <v>2.5</v>
      </c>
      <c r="E65" s="36">
        <v>2.5</v>
      </c>
      <c r="F65" s="21">
        <v>0</v>
      </c>
      <c r="G65" s="28">
        <f t="shared" ref="G65" si="24">SUM(B65:F65)</f>
        <v>100</v>
      </c>
      <c r="H65" s="31" t="str">
        <f>IF(G65&lt;&gt;100,"",IF(B65&gt;80,"Gravel",IF(AND(B65&gt;30,(F65&gt;=C65+D65+E65)),"Muddy Gravel",IF(AND(B65&gt;30,((F65*9)&gt;=C65+D65+E65)),"Muddy Sandy Gravel",IF(B65&gt;30,"Sandy Gravel",IF(AND(B65&gt;5,F65&gt;=C65+D65+E65),"Gravelly Mud",IF(AND(B65&gt;5,F65*9 &gt;= C65+D65+E65),"Gravelly Muddy Sand",IF(B65&gt;5,"Gravelly Sand",IF(F65/9&gt;=C65+D65+E65,"Mud",IF(F65&gt;=C65+D65+E65,"Sandy Mud",IF(F65*9 &gt;=C65+D65+E65,"Muddy Sand","Sand")))))))))))</f>
        <v>Gravel</v>
      </c>
      <c r="I65" s="33" t="str">
        <f t="shared" ref="I65" si="25">IF(G65&lt;&gt;100,"",IF(B65=80,"Yes",IF(B65=30,"Yes",IF(B65=5,"Yes",IF(AND(B65&lt;80,F65=C65+D65+E65),"Yes",IF(AND(B65&lt;5,F65*9=C65+D65+E65),"Yes",IF(AND(B65&lt;80,F65/9=C65+D65+E65),"Yes","No")))))))</f>
        <v>No</v>
      </c>
    </row>
    <row r="66" spans="1:9" ht="15" thickBot="1" x14ac:dyDescent="0.4">
      <c r="A66" s="27"/>
      <c r="B66" s="22"/>
      <c r="C66" s="22"/>
      <c r="D66" s="22"/>
      <c r="E66" s="22"/>
      <c r="F66" s="22"/>
      <c r="G66" s="29"/>
      <c r="H66" s="31"/>
      <c r="I66" s="33"/>
    </row>
    <row r="67" spans="1:9" ht="15" thickBot="1" x14ac:dyDescent="0.4">
      <c r="A67" s="24" t="s">
        <v>131</v>
      </c>
      <c r="B67" s="73" t="s">
        <v>132</v>
      </c>
      <c r="C67" s="75" t="s">
        <v>133</v>
      </c>
      <c r="D67" s="75" t="s">
        <v>134</v>
      </c>
      <c r="E67" s="75" t="s">
        <v>135</v>
      </c>
      <c r="F67" s="75" t="s">
        <v>136</v>
      </c>
      <c r="G67" s="77" t="s">
        <v>137</v>
      </c>
      <c r="H67" s="79" t="s">
        <v>6</v>
      </c>
      <c r="I67" s="81" t="s">
        <v>138</v>
      </c>
    </row>
    <row r="68" spans="1:9" ht="15" customHeight="1" thickBot="1" x14ac:dyDescent="0.4">
      <c r="A68" s="43" t="str">
        <f>'1727'!A18</f>
        <v>B10_17</v>
      </c>
      <c r="B68" s="74"/>
      <c r="C68" s="76"/>
      <c r="D68" s="76"/>
      <c r="E68" s="76"/>
      <c r="F68" s="76"/>
      <c r="G68" s="78"/>
      <c r="H68" s="80"/>
      <c r="I68" s="82"/>
    </row>
    <row r="69" spans="1:9" x14ac:dyDescent="0.35">
      <c r="A69" s="26"/>
      <c r="B69" s="35">
        <v>95</v>
      </c>
      <c r="C69" s="36">
        <v>3</v>
      </c>
      <c r="D69" s="36">
        <v>1</v>
      </c>
      <c r="E69" s="36">
        <v>1</v>
      </c>
      <c r="F69" s="21"/>
      <c r="G69" s="28">
        <f t="shared" ref="G69" si="26">SUM(B69:F69)</f>
        <v>100</v>
      </c>
      <c r="H69" s="31" t="str">
        <f>IF(G69&lt;&gt;100,"",IF(B69&gt;80,"Gravel",IF(AND(B69&gt;30,(F69&gt;=C69+D69+E69)),"Muddy Gravel",IF(AND(B69&gt;30,((F69*9)&gt;=C69+D69+E69)),"Muddy Sandy Gravel",IF(B69&gt;30,"Sandy Gravel",IF(AND(B69&gt;5,F69&gt;=C69+D69+E69),"Gravelly Mud",IF(AND(B69&gt;5,F69*9 &gt;= C69+D69+E69),"Gravelly Muddy Sand",IF(B69&gt;5,"Gravelly Sand",IF(F69/9&gt;=C69+D69+E69,"Mud",IF(F69&gt;=C69+D69+E69,"Sandy Mud",IF(F69*9 &gt;=C69+D69+E69,"Muddy Sand","Sand")))))))))))</f>
        <v>Gravel</v>
      </c>
      <c r="I69" s="33" t="str">
        <f t="shared" ref="I69" si="27">IF(G69&lt;&gt;100,"",IF(B69=80,"Yes",IF(B69=30,"Yes",IF(B69=5,"Yes",IF(AND(B69&lt;80,F69=C69+D69+E69),"Yes",IF(AND(B69&lt;5,F69*9=C69+D69+E69),"Yes",IF(AND(B69&lt;80,F69/9=C69+D69+E69),"Yes","No")))))))</f>
        <v>No</v>
      </c>
    </row>
    <row r="70" spans="1:9" ht="15" thickBot="1" x14ac:dyDescent="0.4">
      <c r="A70" s="27"/>
      <c r="B70" s="22"/>
      <c r="C70" s="22"/>
      <c r="D70" s="22"/>
      <c r="E70" s="22"/>
      <c r="F70" s="22"/>
      <c r="G70" s="29"/>
      <c r="H70" s="31"/>
      <c r="I70" s="33"/>
    </row>
    <row r="71" spans="1:9" ht="15" thickBot="1" x14ac:dyDescent="0.4">
      <c r="A71" s="24" t="s">
        <v>131</v>
      </c>
      <c r="B71" s="73" t="s">
        <v>132</v>
      </c>
      <c r="C71" s="75" t="s">
        <v>133</v>
      </c>
      <c r="D71" s="75" t="s">
        <v>134</v>
      </c>
      <c r="E71" s="75" t="s">
        <v>135</v>
      </c>
      <c r="F71" s="75" t="s">
        <v>136</v>
      </c>
      <c r="G71" s="77" t="s">
        <v>137</v>
      </c>
      <c r="H71" s="79" t="s">
        <v>6</v>
      </c>
      <c r="I71" s="81" t="s">
        <v>138</v>
      </c>
    </row>
    <row r="72" spans="1:9" ht="15" thickBot="1" x14ac:dyDescent="0.4">
      <c r="A72" s="43" t="str">
        <f>'1727'!A19</f>
        <v>B10_18</v>
      </c>
      <c r="B72" s="74"/>
      <c r="C72" s="76"/>
      <c r="D72" s="76"/>
      <c r="E72" s="76"/>
      <c r="F72" s="76"/>
      <c r="G72" s="78"/>
      <c r="H72" s="80"/>
      <c r="I72" s="82"/>
    </row>
    <row r="73" spans="1:9" ht="15" customHeight="1" x14ac:dyDescent="0.35">
      <c r="A73" s="26"/>
      <c r="B73" s="35">
        <v>90</v>
      </c>
      <c r="C73" s="36">
        <v>5</v>
      </c>
      <c r="D73" s="36">
        <v>3</v>
      </c>
      <c r="E73" s="36">
        <v>2</v>
      </c>
      <c r="F73" s="21"/>
      <c r="G73" s="28">
        <f t="shared" ref="G73" si="28">SUM(B73:F73)</f>
        <v>100</v>
      </c>
      <c r="H73" s="31" t="str">
        <f>IF(G73&lt;&gt;100,"",IF(B73&gt;80,"Gravel",IF(AND(B73&gt;30,(F73&gt;=C73+D73+E73)),"Muddy Gravel",IF(AND(B73&gt;30,((F73*9)&gt;=C73+D73+E73)),"Muddy Sandy Gravel",IF(B73&gt;30,"Sandy Gravel",IF(AND(B73&gt;5,F73&gt;=C73+D73+E73),"Gravelly Mud",IF(AND(B73&gt;5,F73*9 &gt;= C73+D73+E73),"Gravelly Muddy Sand",IF(B73&gt;5,"Gravelly Sand",IF(F73/9&gt;=C73+D73+E73,"Mud",IF(F73&gt;=C73+D73+E73,"Sandy Mud",IF(F73*9 &gt;=C73+D73+E73,"Muddy Sand","Sand")))))))))))</f>
        <v>Gravel</v>
      </c>
      <c r="I73" s="33" t="str">
        <f t="shared" ref="I73" si="29">IF(G73&lt;&gt;100,"",IF(B73=80,"Yes",IF(B73=30,"Yes",IF(B73=5,"Yes",IF(AND(B73&lt;80,F73=C73+D73+E73),"Yes",IF(AND(B73&lt;5,F73*9=C73+D73+E73),"Yes",IF(AND(B73&lt;80,F73/9=C73+D73+E73),"Yes","No")))))))</f>
        <v>No</v>
      </c>
    </row>
    <row r="74" spans="1:9" ht="15" thickBot="1" x14ac:dyDescent="0.4">
      <c r="A74" s="27"/>
      <c r="B74" s="22"/>
      <c r="C74" s="22"/>
      <c r="D74" s="22"/>
      <c r="E74" s="22"/>
      <c r="F74" s="22"/>
      <c r="G74" s="29"/>
      <c r="H74" s="31"/>
      <c r="I74" s="33"/>
    </row>
    <row r="75" spans="1:9" ht="15" thickBot="1" x14ac:dyDescent="0.4">
      <c r="A75" s="24" t="s">
        <v>131</v>
      </c>
      <c r="B75" s="73" t="s">
        <v>132</v>
      </c>
      <c r="C75" s="75" t="s">
        <v>133</v>
      </c>
      <c r="D75" s="75" t="s">
        <v>134</v>
      </c>
      <c r="E75" s="75" t="s">
        <v>135</v>
      </c>
      <c r="F75" s="75" t="s">
        <v>136</v>
      </c>
      <c r="G75" s="77" t="s">
        <v>137</v>
      </c>
      <c r="H75" s="79" t="s">
        <v>6</v>
      </c>
      <c r="I75" s="81" t="s">
        <v>138</v>
      </c>
    </row>
    <row r="76" spans="1:9" ht="15" thickBot="1" x14ac:dyDescent="0.4">
      <c r="A76" s="43" t="str">
        <f>'1727'!A20</f>
        <v>B11_19</v>
      </c>
      <c r="B76" s="74"/>
      <c r="C76" s="76"/>
      <c r="D76" s="76"/>
      <c r="E76" s="76"/>
      <c r="F76" s="76"/>
      <c r="G76" s="78"/>
      <c r="H76" s="80"/>
      <c r="I76" s="82"/>
    </row>
    <row r="77" spans="1:9" x14ac:dyDescent="0.35">
      <c r="A77" s="26"/>
      <c r="B77" s="35">
        <v>94</v>
      </c>
      <c r="C77" s="36">
        <v>3</v>
      </c>
      <c r="D77" s="36">
        <v>2</v>
      </c>
      <c r="E77" s="36">
        <v>1</v>
      </c>
      <c r="F77" s="21">
        <v>0</v>
      </c>
      <c r="G77" s="28">
        <f t="shared" ref="G77" si="30">SUM(B77:F77)</f>
        <v>100</v>
      </c>
      <c r="H77" s="31" t="str">
        <f>IF(G77&lt;&gt;100,"",IF(B77&gt;80,"Gravel",IF(AND(B77&gt;30,(F77&gt;=C77+D77+E77)),"Muddy Gravel",IF(AND(B77&gt;30,((F77*9)&gt;=C77+D77+E77)),"Muddy Sandy Gravel",IF(B77&gt;30,"Sandy Gravel",IF(AND(B77&gt;5,F77&gt;=C77+D77+E77),"Gravelly Mud",IF(AND(B77&gt;5,F77*9 &gt;= C77+D77+E77),"Gravelly Muddy Sand",IF(B77&gt;5,"Gravelly Sand",IF(F77/9&gt;=C77+D77+E77,"Mud",IF(F77&gt;=C77+D77+E77,"Sandy Mud",IF(F77*9 &gt;=C77+D77+E77,"Muddy Sand","Sand")))))))))))</f>
        <v>Gravel</v>
      </c>
      <c r="I77" s="33" t="str">
        <f t="shared" ref="I77" si="31">IF(G77&lt;&gt;100,"",IF(B77=80,"Yes",IF(B77=30,"Yes",IF(B77=5,"Yes",IF(AND(B77&lt;80,F77=C77+D77+E77),"Yes",IF(AND(B77&lt;5,F77*9=C77+D77+E77),"Yes",IF(AND(B77&lt;80,F77/9=C77+D77+E77),"Yes","No")))))))</f>
        <v>No</v>
      </c>
    </row>
    <row r="78" spans="1:9" ht="15" customHeight="1" thickBot="1" x14ac:dyDescent="0.4">
      <c r="A78" s="27"/>
      <c r="B78" s="22"/>
      <c r="C78" s="22"/>
      <c r="D78" s="22"/>
      <c r="E78" s="22"/>
      <c r="F78" s="22"/>
      <c r="G78" s="29"/>
      <c r="H78" s="31"/>
      <c r="I78" s="33"/>
    </row>
    <row r="79" spans="1:9" ht="15" thickBot="1" x14ac:dyDescent="0.4">
      <c r="A79" s="24" t="s">
        <v>131</v>
      </c>
      <c r="B79" s="73" t="s">
        <v>132</v>
      </c>
      <c r="C79" s="75" t="s">
        <v>133</v>
      </c>
      <c r="D79" s="75" t="s">
        <v>134</v>
      </c>
      <c r="E79" s="75" t="s">
        <v>135</v>
      </c>
      <c r="F79" s="75" t="s">
        <v>136</v>
      </c>
      <c r="G79" s="77" t="s">
        <v>137</v>
      </c>
      <c r="H79" s="79" t="s">
        <v>6</v>
      </c>
      <c r="I79" s="81" t="s">
        <v>138</v>
      </c>
    </row>
    <row r="80" spans="1:9" ht="15" thickBot="1" x14ac:dyDescent="0.4">
      <c r="A80" s="43" t="str">
        <f>'1727'!A21</f>
        <v>B11_20</v>
      </c>
      <c r="B80" s="74"/>
      <c r="C80" s="76"/>
      <c r="D80" s="76"/>
      <c r="E80" s="76"/>
      <c r="F80" s="76"/>
      <c r="G80" s="78"/>
      <c r="H80" s="80"/>
      <c r="I80" s="82"/>
    </row>
    <row r="81" spans="1:9" x14ac:dyDescent="0.35">
      <c r="A81" s="26"/>
      <c r="B81" s="35">
        <v>0</v>
      </c>
      <c r="C81" s="36">
        <v>5</v>
      </c>
      <c r="D81" s="36">
        <v>85</v>
      </c>
      <c r="E81" s="36">
        <v>10</v>
      </c>
      <c r="F81" s="21">
        <v>0</v>
      </c>
      <c r="G81" s="28">
        <f t="shared" ref="G81" si="32">SUM(B81:F81)</f>
        <v>100</v>
      </c>
      <c r="H81" s="31" t="str">
        <f>IF(G81&lt;&gt;100,"",IF(B81&gt;80,"Gravel",IF(AND(B81&gt;30,(F81&gt;=C81+D81+E81)),"Muddy Gravel",IF(AND(B81&gt;30,((F81*9)&gt;=C81+D81+E81)),"Muddy Sandy Gravel",IF(B81&gt;30,"Sandy Gravel",IF(AND(B81&gt;5,F81&gt;=C81+D81+E81),"Gravelly Mud",IF(AND(B81&gt;5,F81*9 &gt;= C81+D81+E81),"Gravelly Muddy Sand",IF(B81&gt;5,"Gravelly Sand",IF(F81/9&gt;=C81+D81+E81,"Mud",IF(F81&gt;=C81+D81+E81,"Sandy Mud",IF(F81*9 &gt;=C81+D81+E81,"Muddy Sand","Sand")))))))))))</f>
        <v>Sand</v>
      </c>
      <c r="I81" s="33" t="str">
        <f t="shared" ref="I81" si="33">IF(G81&lt;&gt;100,"",IF(B81=80,"Yes",IF(B81=30,"Yes",IF(B81=5,"Yes",IF(AND(B81&lt;80,F81=C81+D81+E81),"Yes",IF(AND(B81&lt;5,F81*9=C81+D81+E81),"Yes",IF(AND(B81&lt;80,F81/9=C81+D81+E81),"Yes","No")))))))</f>
        <v>No</v>
      </c>
    </row>
    <row r="82" spans="1:9" ht="15" thickBot="1" x14ac:dyDescent="0.4">
      <c r="A82" s="27"/>
      <c r="B82" s="23"/>
      <c r="C82" s="23"/>
      <c r="D82" s="23"/>
      <c r="E82" s="23"/>
      <c r="F82" s="23"/>
      <c r="G82" s="30"/>
      <c r="H82" s="32"/>
      <c r="I82" s="34"/>
    </row>
    <row r="83" spans="1:9" ht="15" customHeight="1" thickBot="1" x14ac:dyDescent="0.4">
      <c r="A83" s="24" t="s">
        <v>131</v>
      </c>
      <c r="B83" s="73" t="s">
        <v>132</v>
      </c>
      <c r="C83" s="75" t="s">
        <v>133</v>
      </c>
      <c r="D83" s="75" t="s">
        <v>134</v>
      </c>
      <c r="E83" s="75" t="s">
        <v>135</v>
      </c>
      <c r="F83" s="75" t="s">
        <v>136</v>
      </c>
      <c r="G83" s="77" t="s">
        <v>137</v>
      </c>
      <c r="H83" s="79" t="s">
        <v>6</v>
      </c>
      <c r="I83" s="81" t="s">
        <v>138</v>
      </c>
    </row>
    <row r="84" spans="1:9" ht="15" thickBot="1" x14ac:dyDescent="0.4">
      <c r="A84" s="43" t="str">
        <f>'1727'!A22</f>
        <v>B12_21</v>
      </c>
      <c r="B84" s="74"/>
      <c r="C84" s="76"/>
      <c r="D84" s="76"/>
      <c r="E84" s="76"/>
      <c r="F84" s="76"/>
      <c r="G84" s="78"/>
      <c r="H84" s="80"/>
      <c r="I84" s="82"/>
    </row>
    <row r="85" spans="1:9" x14ac:dyDescent="0.35">
      <c r="A85" s="26"/>
      <c r="B85" s="35">
        <v>20</v>
      </c>
      <c r="C85" s="36">
        <v>15</v>
      </c>
      <c r="D85" s="36">
        <v>60</v>
      </c>
      <c r="E85" s="36">
        <v>5</v>
      </c>
      <c r="F85" s="21">
        <v>0</v>
      </c>
      <c r="G85" s="28">
        <f t="shared" ref="G85" si="34">SUM(B85:F85)</f>
        <v>100</v>
      </c>
      <c r="H85" s="31" t="str">
        <f t="shared" ref="H85" si="35">IF(G85&lt;&gt;100,"",IF(B85&gt;80,"Gravel",IF(AND(B85&gt;30,(F85&gt;=C85+D85+E85)),"Muddy Gravel",IF(AND(B85&gt;30,((F85*9)&gt;=C85+D85+E85)),"Muddy Sandy Gravel",IF(B85&gt;30,"Sandy Gravel",IF(AND(B85&gt;5,F85&gt;=C85+D85+E85),"Gravelly Mud",IF(AND(B85&gt;5,F85*9 &gt;= C85+D85+E85),"Gravelly Muddy Sand",IF(B85&gt;5,"Gravelly Sand",IF(F85/9&gt;=C85+D85+E85,"Mud",IF(F85&gt;=C85+D85+E85,"Sandy Mud",IF(F85*9 &gt;=C85+D85+E85,"Muddy Sand","Sand")))))))))))</f>
        <v>Gravelly Sand</v>
      </c>
      <c r="I85" s="33" t="str">
        <f t="shared" ref="I85" si="36">IF(G85&lt;&gt;100,"",IF(B85=80,"Yes",IF(B85=30,"Yes",IF(B85=5,"Yes",IF(AND(B85&lt;80,F85=C85+D85+E85),"Yes",IF(AND(B85&lt;5,F85*9=C85+D85+E85),"Yes",IF(AND(B85&lt;80,F85/9=C85+D85+E85),"Yes","No")))))))</f>
        <v>No</v>
      </c>
    </row>
    <row r="86" spans="1:9" ht="15" thickBot="1" x14ac:dyDescent="0.4">
      <c r="A86" s="27"/>
      <c r="B86" s="23"/>
      <c r="C86" s="23"/>
      <c r="D86" s="23"/>
      <c r="E86" s="23"/>
      <c r="F86" s="23"/>
      <c r="G86" s="30"/>
      <c r="H86" s="32"/>
      <c r="I86" s="34"/>
    </row>
    <row r="87" spans="1:9" ht="15" thickBot="1" x14ac:dyDescent="0.4">
      <c r="A87" s="24" t="s">
        <v>131</v>
      </c>
      <c r="B87" s="73" t="s">
        <v>132</v>
      </c>
      <c r="C87" s="75" t="s">
        <v>133</v>
      </c>
      <c r="D87" s="75" t="s">
        <v>134</v>
      </c>
      <c r="E87" s="75" t="s">
        <v>135</v>
      </c>
      <c r="F87" s="75" t="s">
        <v>136</v>
      </c>
      <c r="G87" s="77" t="s">
        <v>137</v>
      </c>
      <c r="H87" s="79" t="s">
        <v>6</v>
      </c>
      <c r="I87" s="81" t="s">
        <v>138</v>
      </c>
    </row>
    <row r="88" spans="1:9" ht="15" customHeight="1" thickBot="1" x14ac:dyDescent="0.4">
      <c r="A88" s="43" t="str">
        <f>'1727'!A23</f>
        <v>B13_22</v>
      </c>
      <c r="B88" s="74"/>
      <c r="C88" s="76"/>
      <c r="D88" s="76"/>
      <c r="E88" s="76"/>
      <c r="F88" s="76"/>
      <c r="G88" s="78"/>
      <c r="H88" s="80"/>
      <c r="I88" s="82"/>
    </row>
    <row r="89" spans="1:9" x14ac:dyDescent="0.35">
      <c r="A89" s="26"/>
      <c r="B89" s="35">
        <v>90</v>
      </c>
      <c r="C89" s="36">
        <v>5</v>
      </c>
      <c r="D89" s="36">
        <v>3</v>
      </c>
      <c r="E89" s="36">
        <v>2</v>
      </c>
      <c r="F89" s="21">
        <v>0</v>
      </c>
      <c r="G89" s="28">
        <f t="shared" ref="G89" si="37">SUM(B89:F89)</f>
        <v>100</v>
      </c>
      <c r="H89" s="31" t="str">
        <f t="shared" ref="H89" si="38">IF(G89&lt;&gt;100,"",IF(B89&gt;80,"Gravel",IF(AND(B89&gt;30,(F89&gt;=C89+D89+E89)),"Muddy Gravel",IF(AND(B89&gt;30,((F89*9)&gt;=C89+D89+E89)),"Muddy Sandy Gravel",IF(B89&gt;30,"Sandy Gravel",IF(AND(B89&gt;5,F89&gt;=C89+D89+E89),"Gravelly Mud",IF(AND(B89&gt;5,F89*9 &gt;= C89+D89+E89),"Gravelly Muddy Sand",IF(B89&gt;5,"Gravelly Sand",IF(F89/9&gt;=C89+D89+E89,"Mud",IF(F89&gt;=C89+D89+E89,"Sandy Mud",IF(F89*9 &gt;=C89+D89+E89,"Muddy Sand","Sand")))))))))))</f>
        <v>Gravel</v>
      </c>
      <c r="I89" s="33" t="str">
        <f t="shared" ref="I89" si="39">IF(G89&lt;&gt;100,"",IF(B89=80,"Yes",IF(B89=30,"Yes",IF(B89=5,"Yes",IF(AND(B89&lt;80,F89=C89+D89+E89),"Yes",IF(AND(B89&lt;5,F89*9=C89+D89+E89),"Yes",IF(AND(B89&lt;80,F89/9=C89+D89+E89),"Yes","No")))))))</f>
        <v>No</v>
      </c>
    </row>
    <row r="90" spans="1:9" ht="15" thickBot="1" x14ac:dyDescent="0.4">
      <c r="A90" s="27"/>
      <c r="B90" s="23"/>
      <c r="C90" s="23"/>
      <c r="D90" s="23"/>
      <c r="E90" s="23"/>
      <c r="F90" s="23"/>
      <c r="G90" s="30"/>
      <c r="H90" s="32"/>
      <c r="I90" s="34"/>
    </row>
    <row r="91" spans="1:9" ht="15" thickBot="1" x14ac:dyDescent="0.4">
      <c r="A91" s="24" t="s">
        <v>131</v>
      </c>
      <c r="B91" s="73" t="s">
        <v>132</v>
      </c>
      <c r="C91" s="75" t="s">
        <v>133</v>
      </c>
      <c r="D91" s="75" t="s">
        <v>134</v>
      </c>
      <c r="E91" s="75" t="s">
        <v>135</v>
      </c>
      <c r="F91" s="75" t="s">
        <v>136</v>
      </c>
      <c r="G91" s="77" t="s">
        <v>137</v>
      </c>
      <c r="H91" s="79" t="s">
        <v>6</v>
      </c>
      <c r="I91" s="81" t="s">
        <v>138</v>
      </c>
    </row>
    <row r="92" spans="1:9" ht="15" thickBot="1" x14ac:dyDescent="0.4">
      <c r="A92" s="43" t="str">
        <f>'1727'!A24</f>
        <v>B13_23</v>
      </c>
      <c r="B92" s="74"/>
      <c r="C92" s="76"/>
      <c r="D92" s="76"/>
      <c r="E92" s="76"/>
      <c r="F92" s="76"/>
      <c r="G92" s="78"/>
      <c r="H92" s="80"/>
      <c r="I92" s="82"/>
    </row>
    <row r="93" spans="1:9" ht="15" customHeight="1" x14ac:dyDescent="0.35">
      <c r="A93" s="26"/>
      <c r="B93" s="35">
        <v>90</v>
      </c>
      <c r="C93" s="36">
        <v>5</v>
      </c>
      <c r="D93" s="36">
        <v>3</v>
      </c>
      <c r="E93" s="36">
        <v>2</v>
      </c>
      <c r="F93" s="21">
        <v>0</v>
      </c>
      <c r="G93" s="28">
        <f t="shared" ref="G93" si="40">SUM(B93:F93)</f>
        <v>100</v>
      </c>
      <c r="H93" s="31" t="str">
        <f t="shared" ref="H93" si="41">IF(G93&lt;&gt;100,"",IF(B93&gt;80,"Gravel",IF(AND(B93&gt;30,(F93&gt;=C93+D93+E93)),"Muddy Gravel",IF(AND(B93&gt;30,((F93*9)&gt;=C93+D93+E93)),"Muddy Sandy Gravel",IF(B93&gt;30,"Sandy Gravel",IF(AND(B93&gt;5,F93&gt;=C93+D93+E93),"Gravelly Mud",IF(AND(B93&gt;5,F93*9 &gt;= C93+D93+E93),"Gravelly Muddy Sand",IF(B93&gt;5,"Gravelly Sand",IF(F93/9&gt;=C93+D93+E93,"Mud",IF(F93&gt;=C93+D93+E93,"Sandy Mud",IF(F93*9 &gt;=C93+D93+E93,"Muddy Sand","Sand")))))))))))</f>
        <v>Gravel</v>
      </c>
      <c r="I93" s="33" t="str">
        <f t="shared" ref="I93" si="42">IF(G93&lt;&gt;100,"",IF(B93=80,"Yes",IF(B93=30,"Yes",IF(B93=5,"Yes",IF(AND(B93&lt;80,F93=C93+D93+E93),"Yes",IF(AND(B93&lt;5,F93*9=C93+D93+E93),"Yes",IF(AND(B93&lt;80,F93/9=C93+D93+E93),"Yes","No")))))))</f>
        <v>No</v>
      </c>
    </row>
    <row r="94" spans="1:9" ht="15" thickBot="1" x14ac:dyDescent="0.4">
      <c r="A94" s="27"/>
      <c r="B94" s="23"/>
      <c r="C94" s="23"/>
      <c r="D94" s="23"/>
      <c r="E94" s="23"/>
      <c r="F94" s="23"/>
      <c r="G94" s="30"/>
      <c r="H94" s="32"/>
      <c r="I94" s="34"/>
    </row>
    <row r="95" spans="1:9" ht="15" thickBot="1" x14ac:dyDescent="0.4">
      <c r="A95" s="24" t="s">
        <v>131</v>
      </c>
      <c r="B95" s="73" t="s">
        <v>132</v>
      </c>
      <c r="C95" s="75" t="s">
        <v>133</v>
      </c>
      <c r="D95" s="75" t="s">
        <v>134</v>
      </c>
      <c r="E95" s="75" t="s">
        <v>135</v>
      </c>
      <c r="F95" s="75" t="s">
        <v>136</v>
      </c>
      <c r="G95" s="77" t="s">
        <v>137</v>
      </c>
      <c r="H95" s="79" t="s">
        <v>6</v>
      </c>
      <c r="I95" s="81" t="s">
        <v>138</v>
      </c>
    </row>
    <row r="96" spans="1:9" ht="15" thickBot="1" x14ac:dyDescent="0.4">
      <c r="A96" s="43" t="str">
        <f>'1727'!A25</f>
        <v>B14_24</v>
      </c>
      <c r="B96" s="74"/>
      <c r="C96" s="76"/>
      <c r="D96" s="76"/>
      <c r="E96" s="76"/>
      <c r="F96" s="76"/>
      <c r="G96" s="78"/>
      <c r="H96" s="80"/>
      <c r="I96" s="82"/>
    </row>
    <row r="97" spans="1:9" x14ac:dyDescent="0.35">
      <c r="A97" s="26"/>
      <c r="B97" s="35">
        <v>0</v>
      </c>
      <c r="C97" s="36">
        <v>10</v>
      </c>
      <c r="D97" s="36">
        <v>55</v>
      </c>
      <c r="E97" s="36">
        <v>35</v>
      </c>
      <c r="F97" s="21">
        <v>0</v>
      </c>
      <c r="G97" s="28">
        <f t="shared" ref="G97" si="43">SUM(B97:F97)</f>
        <v>100</v>
      </c>
      <c r="H97" s="31" t="str">
        <f t="shared" ref="H97" si="44">IF(G97&lt;&gt;100,"",IF(B97&gt;80,"Gravel",IF(AND(B97&gt;30,(F97&gt;=C97+D97+E97)),"Muddy Gravel",IF(AND(B97&gt;30,((F97*9)&gt;=C97+D97+E97)),"Muddy Sandy Gravel",IF(B97&gt;30,"Sandy Gravel",IF(AND(B97&gt;5,F97&gt;=C97+D97+E97),"Gravelly Mud",IF(AND(B97&gt;5,F97*9 &gt;= C97+D97+E97),"Gravelly Muddy Sand",IF(B97&gt;5,"Gravelly Sand",IF(F97/9&gt;=C97+D97+E97,"Mud",IF(F97&gt;=C97+D97+E97,"Sandy Mud",IF(F97*9 &gt;=C97+D97+E97,"Muddy Sand","Sand")))))))))))</f>
        <v>Sand</v>
      </c>
      <c r="I97" s="33" t="str">
        <f t="shared" ref="I97" si="45">IF(G97&lt;&gt;100,"",IF(B97=80,"Yes",IF(B97=30,"Yes",IF(B97=5,"Yes",IF(AND(B97&lt;80,F97=C97+D97+E97),"Yes",IF(AND(B97&lt;5,F97*9=C97+D97+E97),"Yes",IF(AND(B97&lt;80,F97/9=C97+D97+E97),"Yes","No")))))))</f>
        <v>No</v>
      </c>
    </row>
    <row r="98" spans="1:9" ht="15" customHeight="1" thickBot="1" x14ac:dyDescent="0.4">
      <c r="A98" s="27"/>
      <c r="B98" s="23"/>
      <c r="C98" s="23"/>
      <c r="D98" s="23"/>
      <c r="E98" s="23"/>
      <c r="F98" s="23"/>
      <c r="G98" s="30"/>
      <c r="H98" s="32"/>
      <c r="I98" s="34"/>
    </row>
    <row r="99" spans="1:9" ht="15" thickBot="1" x14ac:dyDescent="0.4">
      <c r="A99" s="24" t="s">
        <v>131</v>
      </c>
      <c r="B99" s="73" t="s">
        <v>132</v>
      </c>
      <c r="C99" s="75" t="s">
        <v>133</v>
      </c>
      <c r="D99" s="75" t="s">
        <v>134</v>
      </c>
      <c r="E99" s="75" t="s">
        <v>135</v>
      </c>
      <c r="F99" s="75" t="s">
        <v>136</v>
      </c>
      <c r="G99" s="77" t="s">
        <v>137</v>
      </c>
      <c r="H99" s="79" t="s">
        <v>6</v>
      </c>
      <c r="I99" s="81" t="s">
        <v>138</v>
      </c>
    </row>
    <row r="100" spans="1:9" ht="15" thickBot="1" x14ac:dyDescent="0.4">
      <c r="A100" s="43" t="str">
        <f>'1727'!A26</f>
        <v>B14_25</v>
      </c>
      <c r="B100" s="74"/>
      <c r="C100" s="76"/>
      <c r="D100" s="76"/>
      <c r="E100" s="76"/>
      <c r="F100" s="76"/>
      <c r="G100" s="78"/>
      <c r="H100" s="80"/>
      <c r="I100" s="82"/>
    </row>
    <row r="101" spans="1:9" x14ac:dyDescent="0.35">
      <c r="A101" s="26"/>
      <c r="B101" s="35">
        <v>90</v>
      </c>
      <c r="C101" s="36">
        <v>5</v>
      </c>
      <c r="D101" s="36">
        <v>3</v>
      </c>
      <c r="E101" s="36">
        <v>2</v>
      </c>
      <c r="F101" s="21">
        <v>0</v>
      </c>
      <c r="G101" s="28">
        <f t="shared" ref="G101" si="46">SUM(B101:F101)</f>
        <v>100</v>
      </c>
      <c r="H101" s="31" t="str">
        <f t="shared" ref="H101" si="47">IF(G101&lt;&gt;100,"",IF(B101&gt;80,"Gravel",IF(AND(B101&gt;30,(F101&gt;=C101+D101+E101)),"Muddy Gravel",IF(AND(B101&gt;30,((F101*9)&gt;=C101+D101+E101)),"Muddy Sandy Gravel",IF(B101&gt;30,"Sandy Gravel",IF(AND(B101&gt;5,F101&gt;=C101+D101+E101),"Gravelly Mud",IF(AND(B101&gt;5,F101*9 &gt;= C101+D101+E101),"Gravelly Muddy Sand",IF(B101&gt;5,"Gravelly Sand",IF(F101/9&gt;=C101+D101+E101,"Mud",IF(F101&gt;=C101+D101+E101,"Sandy Mud",IF(F101*9 &gt;=C101+D101+E101,"Muddy Sand","Sand")))))))))))</f>
        <v>Gravel</v>
      </c>
      <c r="I101" s="33" t="str">
        <f t="shared" ref="I101" si="48">IF(G101&lt;&gt;100,"",IF(B101=80,"Yes",IF(B101=30,"Yes",IF(B101=5,"Yes",IF(AND(B101&lt;80,F101=C101+D101+E101),"Yes",IF(AND(B101&lt;5,F101*9=C101+D101+E101),"Yes",IF(AND(B101&lt;80,F101/9=C101+D101+E101),"Yes","No")))))))</f>
        <v>No</v>
      </c>
    </row>
    <row r="102" spans="1:9" ht="15" thickBot="1" x14ac:dyDescent="0.4">
      <c r="A102" s="27"/>
      <c r="B102" s="23"/>
      <c r="C102" s="23"/>
      <c r="D102" s="23"/>
      <c r="E102" s="23"/>
      <c r="F102" s="23"/>
      <c r="G102" s="30"/>
      <c r="H102" s="32"/>
      <c r="I102" s="34"/>
    </row>
    <row r="103" spans="1:9" ht="15" customHeight="1" thickBot="1" x14ac:dyDescent="0.4">
      <c r="A103" s="24" t="s">
        <v>131</v>
      </c>
      <c r="B103" s="73" t="s">
        <v>132</v>
      </c>
      <c r="C103" s="75" t="s">
        <v>133</v>
      </c>
      <c r="D103" s="75" t="s">
        <v>134</v>
      </c>
      <c r="E103" s="75" t="s">
        <v>135</v>
      </c>
      <c r="F103" s="75" t="s">
        <v>136</v>
      </c>
      <c r="G103" s="77" t="s">
        <v>137</v>
      </c>
      <c r="H103" s="79" t="s">
        <v>6</v>
      </c>
      <c r="I103" s="81" t="s">
        <v>138</v>
      </c>
    </row>
    <row r="104" spans="1:9" ht="15" thickBot="1" x14ac:dyDescent="0.4">
      <c r="A104" s="43" t="str">
        <f>'1727'!A27</f>
        <v>B14_26</v>
      </c>
      <c r="B104" s="74"/>
      <c r="C104" s="76"/>
      <c r="D104" s="76"/>
      <c r="E104" s="76"/>
      <c r="F104" s="76"/>
      <c r="G104" s="78"/>
      <c r="H104" s="80"/>
      <c r="I104" s="82"/>
    </row>
    <row r="105" spans="1:9" x14ac:dyDescent="0.35">
      <c r="A105" s="26"/>
      <c r="B105" s="35">
        <v>85</v>
      </c>
      <c r="C105" s="36">
        <v>10</v>
      </c>
      <c r="D105" s="36">
        <v>3</v>
      </c>
      <c r="E105" s="36">
        <v>2</v>
      </c>
      <c r="F105" s="21">
        <v>0</v>
      </c>
      <c r="G105" s="28">
        <f t="shared" ref="G105" si="49">SUM(B105:F105)</f>
        <v>100</v>
      </c>
      <c r="H105" s="31" t="str">
        <f>IF(G105&lt;&gt;100,"",IF(B105&gt;80,"Gravel",IF(AND(B105&gt;30,(F105&gt;=C105+D105+E105)),"Muddy Gravel",IF(AND(B105&gt;30,((F105*9)&gt;=C105+D105+E105)),"Muddy Sandy Gravel",IF(B105&gt;30,"Sandy Gravel",IF(AND(B105&gt;5,F105&gt;=C105+D105+E105),"Gravelly Mud",IF(AND(B105&gt;5,F105*9 &gt;= C105+D105+E105),"Gravelly Muddy Sand",IF(B105&gt;5,"Gravelly Sand",IF(F105/9&gt;=C105+D105+E105,"Mud",IF(F105&gt;=C105+D105+E105,"Sandy Mud",IF(F105*9 &gt;=C105+D105+E105,"Muddy Sand","Sand")))))))))))</f>
        <v>Gravel</v>
      </c>
      <c r="I105" s="33" t="str">
        <f t="shared" ref="I105" si="50">IF(G105&lt;&gt;100,"",IF(B105=80,"Yes",IF(B105=30,"Yes",IF(B105=5,"Yes",IF(AND(B105&lt;80,F105=C105+D105+E105),"Yes",IF(AND(B105&lt;5,F105*9=C105+D105+E105),"Yes",IF(AND(B105&lt;80,F105/9=C105+D105+E105),"Yes","No")))))))</f>
        <v>No</v>
      </c>
    </row>
    <row r="106" spans="1:9" ht="15" thickBot="1" x14ac:dyDescent="0.4">
      <c r="A106" s="27"/>
      <c r="B106" s="23"/>
      <c r="C106" s="23"/>
      <c r="D106" s="23"/>
      <c r="E106" s="23"/>
      <c r="F106" s="23"/>
      <c r="G106" s="30"/>
      <c r="H106" s="32"/>
      <c r="I106" s="34"/>
    </row>
    <row r="107" spans="1:9" ht="15" thickBot="1" x14ac:dyDescent="0.4">
      <c r="A107" s="24" t="s">
        <v>131</v>
      </c>
      <c r="B107" s="73" t="s">
        <v>132</v>
      </c>
      <c r="C107" s="75" t="s">
        <v>133</v>
      </c>
      <c r="D107" s="75" t="s">
        <v>134</v>
      </c>
      <c r="E107" s="75" t="s">
        <v>135</v>
      </c>
      <c r="F107" s="75" t="s">
        <v>136</v>
      </c>
      <c r="G107" s="77" t="s">
        <v>137</v>
      </c>
      <c r="H107" s="79" t="s">
        <v>6</v>
      </c>
      <c r="I107" s="81" t="s">
        <v>138</v>
      </c>
    </row>
    <row r="108" spans="1:9" ht="15" customHeight="1" thickBot="1" x14ac:dyDescent="0.4">
      <c r="A108" s="25">
        <f>'1727'!A49</f>
        <v>0</v>
      </c>
      <c r="B108" s="74"/>
      <c r="C108" s="76"/>
      <c r="D108" s="76"/>
      <c r="E108" s="76"/>
      <c r="F108" s="76"/>
      <c r="G108" s="78"/>
      <c r="H108" s="80"/>
      <c r="I108" s="82"/>
    </row>
    <row r="109" spans="1:9" x14ac:dyDescent="0.35">
      <c r="A109" s="26"/>
      <c r="B109" s="35">
        <v>0</v>
      </c>
      <c r="C109" s="36">
        <v>0</v>
      </c>
      <c r="D109" s="36">
        <v>0</v>
      </c>
      <c r="E109" s="36">
        <v>0</v>
      </c>
      <c r="F109" s="21">
        <v>0</v>
      </c>
      <c r="G109" s="28">
        <f t="shared" ref="G109" si="51">SUM(B109:F109)</f>
        <v>0</v>
      </c>
      <c r="H109" s="31" t="str">
        <f t="shared" ref="H109" si="52">IF(G109&lt;&gt;100,"",IF(B109&gt;80,"Gravel",IF(AND(B109&gt;30,(F109&gt;=C109+D109+E109)),"Muddy Gravel",IF(AND(B109&gt;30,((F109*9)&gt;=C109+D109+E109)),"Muddy Sandy Gravel",IF(B109&gt;30,"Sandy Gravel",IF(AND(B109&gt;5,F109&gt;=C109+D109+E109),"Gravelly Mud",IF(AND(B109&gt;5,F109*9 &gt;= C109+D109+E109),"Gravelly Muddy Sand",IF(B109&gt;5,"Gravelly Sand",IF(F109/9&gt;=C109+D109+E109,"Mud",IF(F109&gt;=C109+D109+E109,"Sandy Mud",IF(F109*9 &gt;=C109+D109+E109,"Muddy Sand","Sand")))))))))))</f>
        <v/>
      </c>
      <c r="I109" s="33" t="str">
        <f t="shared" ref="I109" si="53">IF(G109&lt;&gt;100,"",IF(B109=80,"Yes",IF(B109=30,"Yes",IF(B109=5,"Yes",IF(AND(B109&lt;80,F109=C109+D109+E109),"Yes",IF(AND(B109&lt;5,F109*9=C109+D109+E109),"Yes",IF(AND(B109&lt;80,F109/9=C109+D109+E109),"Yes","No")))))))</f>
        <v/>
      </c>
    </row>
    <row r="110" spans="1:9" ht="15" thickBot="1" x14ac:dyDescent="0.4">
      <c r="A110" s="27"/>
      <c r="B110" s="23"/>
      <c r="C110" s="23"/>
      <c r="D110" s="23"/>
      <c r="E110" s="23"/>
      <c r="F110" s="23"/>
      <c r="G110" s="30"/>
      <c r="H110" s="32"/>
      <c r="I110" s="34"/>
    </row>
    <row r="111" spans="1:9" ht="15" thickBot="1" x14ac:dyDescent="0.4">
      <c r="A111" s="24" t="s">
        <v>131</v>
      </c>
      <c r="B111" s="73" t="s">
        <v>132</v>
      </c>
      <c r="C111" s="75" t="s">
        <v>133</v>
      </c>
      <c r="D111" s="75" t="s">
        <v>134</v>
      </c>
      <c r="E111" s="75" t="s">
        <v>135</v>
      </c>
      <c r="F111" s="75" t="s">
        <v>136</v>
      </c>
      <c r="G111" s="77" t="s">
        <v>137</v>
      </c>
      <c r="H111" s="79" t="s">
        <v>6</v>
      </c>
      <c r="I111" s="81" t="s">
        <v>138</v>
      </c>
    </row>
    <row r="112" spans="1:9" ht="15" thickBot="1" x14ac:dyDescent="0.4">
      <c r="A112" s="25">
        <f>'1727'!A53</f>
        <v>0</v>
      </c>
      <c r="B112" s="74"/>
      <c r="C112" s="76"/>
      <c r="D112" s="76"/>
      <c r="E112" s="76"/>
      <c r="F112" s="76"/>
      <c r="G112" s="78"/>
      <c r="H112" s="80"/>
      <c r="I112" s="82"/>
    </row>
    <row r="113" spans="1:9" ht="15" customHeight="1" x14ac:dyDescent="0.35">
      <c r="A113" s="26"/>
      <c r="B113" s="35">
        <v>0</v>
      </c>
      <c r="C113" s="36">
        <v>0</v>
      </c>
      <c r="D113" s="36">
        <v>0</v>
      </c>
      <c r="E113" s="36">
        <v>0</v>
      </c>
      <c r="F113" s="21">
        <v>0</v>
      </c>
      <c r="G113" s="28">
        <f t="shared" ref="G113" si="54">SUM(B113:F113)</f>
        <v>0</v>
      </c>
      <c r="H113" s="31" t="str">
        <f t="shared" ref="H113" si="55">IF(G113&lt;&gt;100,"",IF(B113&gt;80,"Gravel",IF(AND(B113&gt;30,(F113&gt;=C113+D113+E113)),"Muddy Gravel",IF(AND(B113&gt;30,((F113*9)&gt;=C113+D113+E113)),"Muddy Sandy Gravel",IF(B113&gt;30,"Sandy Gravel",IF(AND(B113&gt;5,F113&gt;=C113+D113+E113),"Gravelly Mud",IF(AND(B113&gt;5,F113*9 &gt;= C113+D113+E113),"Gravelly Muddy Sand",IF(B113&gt;5,"Gravelly Sand",IF(F113/9&gt;=C113+D113+E113,"Mud",IF(F113&gt;=C113+D113+E113,"Sandy Mud",IF(F113*9 &gt;=C113+D113+E113,"Muddy Sand","Sand")))))))))))</f>
        <v/>
      </c>
      <c r="I113" s="33" t="str">
        <f t="shared" ref="I113" si="56">IF(G113&lt;&gt;100,"",IF(B113=80,"Yes",IF(B113=30,"Yes",IF(B113=5,"Yes",IF(AND(B113&lt;80,F113=C113+D113+E113),"Yes",IF(AND(B113&lt;5,F113*9=C113+D113+E113),"Yes",IF(AND(B113&lt;80,F113/9=C113+D113+E113),"Yes","No")))))))</f>
        <v/>
      </c>
    </row>
    <row r="114" spans="1:9" ht="15" thickBot="1" x14ac:dyDescent="0.4">
      <c r="A114" s="27"/>
      <c r="B114" s="23"/>
      <c r="C114" s="23"/>
      <c r="D114" s="23"/>
      <c r="E114" s="23"/>
      <c r="F114" s="23"/>
      <c r="G114" s="30"/>
      <c r="H114" s="32"/>
      <c r="I114" s="34"/>
    </row>
    <row r="115" spans="1:9" ht="15" thickBot="1" x14ac:dyDescent="0.4">
      <c r="A115" s="24" t="s">
        <v>131</v>
      </c>
      <c r="B115" s="73" t="s">
        <v>132</v>
      </c>
      <c r="C115" s="75" t="s">
        <v>133</v>
      </c>
      <c r="D115" s="75" t="s">
        <v>134</v>
      </c>
      <c r="E115" s="75" t="s">
        <v>135</v>
      </c>
      <c r="F115" s="75" t="s">
        <v>136</v>
      </c>
      <c r="G115" s="77" t="s">
        <v>137</v>
      </c>
      <c r="H115" s="79" t="s">
        <v>6</v>
      </c>
      <c r="I115" s="81" t="s">
        <v>138</v>
      </c>
    </row>
    <row r="116" spans="1:9" ht="15" thickBot="1" x14ac:dyDescent="0.4">
      <c r="A116" s="25">
        <f>'1727'!A57</f>
        <v>0</v>
      </c>
      <c r="B116" s="74"/>
      <c r="C116" s="76"/>
      <c r="D116" s="76"/>
      <c r="E116" s="76"/>
      <c r="F116" s="76"/>
      <c r="G116" s="78"/>
      <c r="H116" s="80"/>
      <c r="I116" s="82"/>
    </row>
    <row r="117" spans="1:9" x14ac:dyDescent="0.35">
      <c r="A117" s="26"/>
      <c r="B117" s="35">
        <v>0</v>
      </c>
      <c r="C117" s="36">
        <v>0</v>
      </c>
      <c r="D117" s="36">
        <v>0</v>
      </c>
      <c r="E117" s="36">
        <v>0</v>
      </c>
      <c r="F117" s="21">
        <v>0</v>
      </c>
      <c r="G117" s="28">
        <f t="shared" ref="G117" si="57">SUM(B117:F117)</f>
        <v>0</v>
      </c>
      <c r="H117" s="31" t="str">
        <f t="shared" ref="H117" si="58">IF(G117&lt;&gt;100,"",IF(B117&gt;80,"Gravel",IF(AND(B117&gt;30,(F117&gt;=C117+D117+E117)),"Muddy Gravel",IF(AND(B117&gt;30,((F117*9)&gt;=C117+D117+E117)),"Muddy Sandy Gravel",IF(B117&gt;30,"Sandy Gravel",IF(AND(B117&gt;5,F117&gt;=C117+D117+E117),"Gravelly Mud",IF(AND(B117&gt;5,F117*9 &gt;= C117+D117+E117),"Gravelly Muddy Sand",IF(B117&gt;5,"Gravelly Sand",IF(F117/9&gt;=C117+D117+E117,"Mud",IF(F117&gt;=C117+D117+E117,"Sandy Mud",IF(F117*9 &gt;=C117+D117+E117,"Muddy Sand","Sand")))))))))))</f>
        <v/>
      </c>
      <c r="I117" s="33" t="str">
        <f t="shared" ref="I117" si="59">IF(G117&lt;&gt;100,"",IF(B117=80,"Yes",IF(B117=30,"Yes",IF(B117=5,"Yes",IF(AND(B117&lt;80,F117=C117+D117+E117),"Yes",IF(AND(B117&lt;5,F117*9=C117+D117+E117),"Yes",IF(AND(B117&lt;80,F117/9=C117+D117+E117),"Yes","No")))))))</f>
        <v/>
      </c>
    </row>
    <row r="118" spans="1:9" ht="15" customHeight="1" thickBot="1" x14ac:dyDescent="0.4">
      <c r="A118" s="27"/>
      <c r="B118" s="23"/>
      <c r="C118" s="23"/>
      <c r="D118" s="23"/>
      <c r="E118" s="23"/>
      <c r="F118" s="23"/>
      <c r="G118" s="30"/>
      <c r="H118" s="32"/>
      <c r="I118" s="34"/>
    </row>
    <row r="119" spans="1:9" ht="15" thickBot="1" x14ac:dyDescent="0.4">
      <c r="A119" s="24" t="s">
        <v>131</v>
      </c>
      <c r="B119" s="73" t="s">
        <v>132</v>
      </c>
      <c r="C119" s="75" t="s">
        <v>133</v>
      </c>
      <c r="D119" s="75" t="s">
        <v>134</v>
      </c>
      <c r="E119" s="75" t="s">
        <v>135</v>
      </c>
      <c r="F119" s="75" t="s">
        <v>136</v>
      </c>
      <c r="G119" s="77" t="s">
        <v>137</v>
      </c>
      <c r="H119" s="79" t="s">
        <v>6</v>
      </c>
      <c r="I119" s="81" t="s">
        <v>138</v>
      </c>
    </row>
    <row r="120" spans="1:9" ht="15" thickBot="1" x14ac:dyDescent="0.4">
      <c r="A120" s="25">
        <f>'1727'!A61</f>
        <v>0</v>
      </c>
      <c r="B120" s="74"/>
      <c r="C120" s="76"/>
      <c r="D120" s="76"/>
      <c r="E120" s="76"/>
      <c r="F120" s="76"/>
      <c r="G120" s="78"/>
      <c r="H120" s="80"/>
      <c r="I120" s="82"/>
    </row>
    <row r="121" spans="1:9" x14ac:dyDescent="0.35">
      <c r="A121" s="26"/>
      <c r="B121" s="35">
        <v>0</v>
      </c>
      <c r="C121" s="36">
        <v>0</v>
      </c>
      <c r="D121" s="36">
        <v>0</v>
      </c>
      <c r="E121" s="36">
        <v>0</v>
      </c>
      <c r="F121" s="21">
        <v>0</v>
      </c>
      <c r="G121" s="28">
        <f t="shared" ref="G121" si="60">SUM(B121:F121)</f>
        <v>0</v>
      </c>
      <c r="H121" s="31" t="str">
        <f t="shared" ref="H121" si="61">IF(G121&lt;&gt;100,"",IF(B121&gt;80,"Gravel",IF(AND(B121&gt;30,(F121&gt;=C121+D121+E121)),"Muddy Gravel",IF(AND(B121&gt;30,((F121*9)&gt;=C121+D121+E121)),"Muddy Sandy Gravel",IF(B121&gt;30,"Sandy Gravel",IF(AND(B121&gt;5,F121&gt;=C121+D121+E121),"Gravelly Mud",IF(AND(B121&gt;5,F121*9 &gt;= C121+D121+E121),"Gravelly Muddy Sand",IF(B121&gt;5,"Gravelly Sand",IF(F121/9&gt;=C121+D121+E121,"Mud",IF(F121&gt;=C121+D121+E121,"Sandy Mud",IF(F121*9 &gt;=C121+D121+E121,"Muddy Sand","Sand")))))))))))</f>
        <v/>
      </c>
      <c r="I121" s="33" t="str">
        <f t="shared" ref="I121" si="62">IF(G121&lt;&gt;100,"",IF(B121=80,"Yes",IF(B121=30,"Yes",IF(B121=5,"Yes",IF(AND(B121&lt;80,F121=C121+D121+E121),"Yes",IF(AND(B121&lt;5,F121*9=C121+D121+E121),"Yes",IF(AND(B121&lt;80,F121/9=C121+D121+E121),"Yes","No")))))))</f>
        <v/>
      </c>
    </row>
    <row r="122" spans="1:9" ht="15" thickBot="1" x14ac:dyDescent="0.4">
      <c r="A122" s="27"/>
      <c r="B122" s="23"/>
      <c r="C122" s="23"/>
      <c r="D122" s="23"/>
      <c r="E122" s="23"/>
      <c r="F122" s="23"/>
      <c r="G122" s="30"/>
      <c r="H122" s="32"/>
      <c r="I122" s="34"/>
    </row>
    <row r="123" spans="1:9" ht="15" customHeight="1" thickBot="1" x14ac:dyDescent="0.4">
      <c r="A123" s="24" t="s">
        <v>131</v>
      </c>
      <c r="B123" s="73" t="s">
        <v>132</v>
      </c>
      <c r="C123" s="75" t="s">
        <v>133</v>
      </c>
      <c r="D123" s="75" t="s">
        <v>134</v>
      </c>
      <c r="E123" s="75" t="s">
        <v>135</v>
      </c>
      <c r="F123" s="75" t="s">
        <v>136</v>
      </c>
      <c r="G123" s="77" t="s">
        <v>137</v>
      </c>
      <c r="H123" s="79" t="s">
        <v>6</v>
      </c>
      <c r="I123" s="81" t="s">
        <v>138</v>
      </c>
    </row>
    <row r="124" spans="1:9" ht="15" thickBot="1" x14ac:dyDescent="0.4">
      <c r="A124" s="25">
        <f>'1727'!A65</f>
        <v>0</v>
      </c>
      <c r="B124" s="74"/>
      <c r="C124" s="76"/>
      <c r="D124" s="76"/>
      <c r="E124" s="76"/>
      <c r="F124" s="76"/>
      <c r="G124" s="78"/>
      <c r="H124" s="80"/>
      <c r="I124" s="82"/>
    </row>
    <row r="125" spans="1:9" x14ac:dyDescent="0.35">
      <c r="A125" s="26"/>
      <c r="B125" s="35">
        <v>0</v>
      </c>
      <c r="C125" s="36">
        <v>0</v>
      </c>
      <c r="D125" s="36">
        <v>0</v>
      </c>
      <c r="E125" s="36">
        <v>0</v>
      </c>
      <c r="F125" s="21">
        <v>0</v>
      </c>
      <c r="G125" s="28">
        <f t="shared" ref="G125" si="63">SUM(B125:F125)</f>
        <v>0</v>
      </c>
      <c r="H125" s="31" t="str">
        <f t="shared" ref="H125" si="64">IF(G125&lt;&gt;100,"",IF(B125&gt;80,"Gravel",IF(AND(B125&gt;30,(F125&gt;=C125+D125+E125)),"Muddy Gravel",IF(AND(B125&gt;30,((F125*9)&gt;=C125+D125+E125)),"Muddy Sandy Gravel",IF(B125&gt;30,"Sandy Gravel",IF(AND(B125&gt;5,F125&gt;=C125+D125+E125),"Gravelly Mud",IF(AND(B125&gt;5,F125*9 &gt;= C125+D125+E125),"Gravelly Muddy Sand",IF(B125&gt;5,"Gravelly Sand",IF(F125/9&gt;=C125+D125+E125,"Mud",IF(F125&gt;=C125+D125+E125,"Sandy Mud",IF(F125*9 &gt;=C125+D125+E125,"Muddy Sand","Sand")))))))))))</f>
        <v/>
      </c>
      <c r="I125" s="33" t="str">
        <f t="shared" ref="I125" si="65">IF(G125&lt;&gt;100,"",IF(B125=80,"Yes",IF(B125=30,"Yes",IF(B125=5,"Yes",IF(AND(B125&lt;80,F125=C125+D125+E125),"Yes",IF(AND(B125&lt;5,F125*9=C125+D125+E125),"Yes",IF(AND(B125&lt;80,F125/9=C125+D125+E125),"Yes","No")))))))</f>
        <v/>
      </c>
    </row>
    <row r="126" spans="1:9" ht="15" thickBot="1" x14ac:dyDescent="0.4">
      <c r="A126" s="27"/>
      <c r="B126" s="23"/>
      <c r="C126" s="23"/>
      <c r="D126" s="23"/>
      <c r="E126" s="23"/>
      <c r="F126" s="23"/>
      <c r="G126" s="30"/>
      <c r="H126" s="32"/>
      <c r="I126" s="34"/>
    </row>
    <row r="128" spans="1:9" ht="15" customHeight="1" x14ac:dyDescent="0.35"/>
    <row r="133" ht="15.75" customHeight="1" x14ac:dyDescent="0.35"/>
    <row r="138" ht="15.75" customHeight="1" x14ac:dyDescent="0.35"/>
  </sheetData>
  <sheetProtection algorithmName="SHA-512" hashValue="iE7HSv6q5aewDgkgb90g0/VEPn7rIxxMdZ6XDQAhOSAOHaQYZYWS3PmSARrWp+jSAK+JCjpHAlWfVcQKObhdYg==" saltValue="BhV+oQaEYAgCW0/lwiS6Hg==" spinCount="100000" sheet="1" objects="1" scenarios="1" formatCells="0" formatColumns="0" formatRows="0" insertColumns="0" insertRows="0"/>
  <mergeCells count="248">
    <mergeCell ref="G79:G80"/>
    <mergeCell ref="H79:H80"/>
    <mergeCell ref="I79:I80"/>
    <mergeCell ref="B79:B80"/>
    <mergeCell ref="C79:C80"/>
    <mergeCell ref="D79:D80"/>
    <mergeCell ref="E79:E80"/>
    <mergeCell ref="F79:F80"/>
    <mergeCell ref="G71:G72"/>
    <mergeCell ref="H71:H72"/>
    <mergeCell ref="I71:I72"/>
    <mergeCell ref="B75:B76"/>
    <mergeCell ref="C75:C76"/>
    <mergeCell ref="D75:D76"/>
    <mergeCell ref="E75:E76"/>
    <mergeCell ref="F75:F76"/>
    <mergeCell ref="G75:G76"/>
    <mergeCell ref="H75:H76"/>
    <mergeCell ref="I75:I76"/>
    <mergeCell ref="B71:B72"/>
    <mergeCell ref="C71:C72"/>
    <mergeCell ref="D71:D72"/>
    <mergeCell ref="E71:E72"/>
    <mergeCell ref="F71:F72"/>
    <mergeCell ref="G63:G64"/>
    <mergeCell ref="H63:H64"/>
    <mergeCell ref="I63:I64"/>
    <mergeCell ref="B67:B68"/>
    <mergeCell ref="C67:C68"/>
    <mergeCell ref="D67:D68"/>
    <mergeCell ref="E67:E68"/>
    <mergeCell ref="F67:F68"/>
    <mergeCell ref="G67:G68"/>
    <mergeCell ref="H67:H68"/>
    <mergeCell ref="I67:I68"/>
    <mergeCell ref="B63:B64"/>
    <mergeCell ref="C63:C64"/>
    <mergeCell ref="D63:D64"/>
    <mergeCell ref="E63:E64"/>
    <mergeCell ref="F63:F64"/>
    <mergeCell ref="G55:G56"/>
    <mergeCell ref="H55:H56"/>
    <mergeCell ref="I55:I56"/>
    <mergeCell ref="B59:B60"/>
    <mergeCell ref="C59:C60"/>
    <mergeCell ref="D59:D60"/>
    <mergeCell ref="E59:E60"/>
    <mergeCell ref="F59:F60"/>
    <mergeCell ref="G59:G60"/>
    <mergeCell ref="H59:H60"/>
    <mergeCell ref="I59:I60"/>
    <mergeCell ref="B55:B56"/>
    <mergeCell ref="C55:C56"/>
    <mergeCell ref="D55:D56"/>
    <mergeCell ref="E55:E56"/>
    <mergeCell ref="F55:F56"/>
    <mergeCell ref="G47:G48"/>
    <mergeCell ref="H47:H48"/>
    <mergeCell ref="I47:I48"/>
    <mergeCell ref="B51:B52"/>
    <mergeCell ref="C51:C52"/>
    <mergeCell ref="D51:D52"/>
    <mergeCell ref="E51:E52"/>
    <mergeCell ref="F51:F52"/>
    <mergeCell ref="G51:G52"/>
    <mergeCell ref="H51:H52"/>
    <mergeCell ref="I51:I52"/>
    <mergeCell ref="B47:B48"/>
    <mergeCell ref="C47:C48"/>
    <mergeCell ref="D47:D48"/>
    <mergeCell ref="E47:E48"/>
    <mergeCell ref="F47:F48"/>
    <mergeCell ref="G39:G40"/>
    <mergeCell ref="H39:H40"/>
    <mergeCell ref="I39:I40"/>
    <mergeCell ref="B43:B44"/>
    <mergeCell ref="C43:C44"/>
    <mergeCell ref="D43:D44"/>
    <mergeCell ref="E43:E44"/>
    <mergeCell ref="F43:F44"/>
    <mergeCell ref="G43:G44"/>
    <mergeCell ref="H43:H44"/>
    <mergeCell ref="I43:I44"/>
    <mergeCell ref="B39:B40"/>
    <mergeCell ref="C39:C40"/>
    <mergeCell ref="D39:D40"/>
    <mergeCell ref="E39:E40"/>
    <mergeCell ref="F39:F40"/>
    <mergeCell ref="G31:G32"/>
    <mergeCell ref="H31:H32"/>
    <mergeCell ref="I31:I32"/>
    <mergeCell ref="B35:B36"/>
    <mergeCell ref="C35:C36"/>
    <mergeCell ref="D35:D36"/>
    <mergeCell ref="E35:E36"/>
    <mergeCell ref="F35:F36"/>
    <mergeCell ref="G35:G36"/>
    <mergeCell ref="H35:H36"/>
    <mergeCell ref="I35:I36"/>
    <mergeCell ref="B31:B32"/>
    <mergeCell ref="C31:C32"/>
    <mergeCell ref="D31:D32"/>
    <mergeCell ref="E31:E32"/>
    <mergeCell ref="F31:F32"/>
    <mergeCell ref="B27:B28"/>
    <mergeCell ref="C27:C28"/>
    <mergeCell ref="D27:D28"/>
    <mergeCell ref="E27:E28"/>
    <mergeCell ref="F27:F28"/>
    <mergeCell ref="G27:G28"/>
    <mergeCell ref="H27:H28"/>
    <mergeCell ref="I27:I28"/>
    <mergeCell ref="B23:B24"/>
    <mergeCell ref="C23:C24"/>
    <mergeCell ref="D23:D24"/>
    <mergeCell ref="E23:E24"/>
    <mergeCell ref="F23:F24"/>
    <mergeCell ref="B19:B20"/>
    <mergeCell ref="C19:C20"/>
    <mergeCell ref="D19:D20"/>
    <mergeCell ref="E19:E20"/>
    <mergeCell ref="F19:F20"/>
    <mergeCell ref="G19:G20"/>
    <mergeCell ref="H19:H20"/>
    <mergeCell ref="I19:I20"/>
    <mergeCell ref="G23:G24"/>
    <mergeCell ref="H23:H24"/>
    <mergeCell ref="I23:I24"/>
    <mergeCell ref="G3:G4"/>
    <mergeCell ref="H3:H4"/>
    <mergeCell ref="I3:I4"/>
    <mergeCell ref="B3:B4"/>
    <mergeCell ref="C3:C4"/>
    <mergeCell ref="D3:D4"/>
    <mergeCell ref="E3:E4"/>
    <mergeCell ref="F3:F4"/>
    <mergeCell ref="B11:B12"/>
    <mergeCell ref="C11:C12"/>
    <mergeCell ref="D11:D12"/>
    <mergeCell ref="E11:E12"/>
    <mergeCell ref="F11:F12"/>
    <mergeCell ref="G11:G12"/>
    <mergeCell ref="H11:H12"/>
    <mergeCell ref="I11:I12"/>
    <mergeCell ref="B83:B84"/>
    <mergeCell ref="C83:C84"/>
    <mergeCell ref="D83:D84"/>
    <mergeCell ref="E83:E84"/>
    <mergeCell ref="F83:F84"/>
    <mergeCell ref="G83:G84"/>
    <mergeCell ref="H83:H84"/>
    <mergeCell ref="I83:I84"/>
    <mergeCell ref="B7:B8"/>
    <mergeCell ref="C7:C8"/>
    <mergeCell ref="D7:D8"/>
    <mergeCell ref="E7:E8"/>
    <mergeCell ref="F7:F8"/>
    <mergeCell ref="G7:G8"/>
    <mergeCell ref="H7:H8"/>
    <mergeCell ref="I7:I8"/>
    <mergeCell ref="B15:B16"/>
    <mergeCell ref="C15:C16"/>
    <mergeCell ref="D15:D16"/>
    <mergeCell ref="E15:E16"/>
    <mergeCell ref="F15:F16"/>
    <mergeCell ref="G15:G16"/>
    <mergeCell ref="H15:H16"/>
    <mergeCell ref="I15:I16"/>
    <mergeCell ref="B87:B88"/>
    <mergeCell ref="C87:C88"/>
    <mergeCell ref="D87:D88"/>
    <mergeCell ref="E87:E88"/>
    <mergeCell ref="F87:F88"/>
    <mergeCell ref="G87:G88"/>
    <mergeCell ref="H87:H88"/>
    <mergeCell ref="I87:I88"/>
    <mergeCell ref="B91:B92"/>
    <mergeCell ref="C91:C92"/>
    <mergeCell ref="D91:D92"/>
    <mergeCell ref="E91:E92"/>
    <mergeCell ref="F91:F92"/>
    <mergeCell ref="G91:G92"/>
    <mergeCell ref="H91:H92"/>
    <mergeCell ref="I91:I92"/>
    <mergeCell ref="B95:B96"/>
    <mergeCell ref="C95:C96"/>
    <mergeCell ref="D95:D96"/>
    <mergeCell ref="E95:E96"/>
    <mergeCell ref="F95:F96"/>
    <mergeCell ref="G95:G96"/>
    <mergeCell ref="H95:H96"/>
    <mergeCell ref="I95:I96"/>
    <mergeCell ref="B99:B100"/>
    <mergeCell ref="C99:C100"/>
    <mergeCell ref="D99:D100"/>
    <mergeCell ref="E99:E100"/>
    <mergeCell ref="F99:F100"/>
    <mergeCell ref="G99:G100"/>
    <mergeCell ref="H99:H100"/>
    <mergeCell ref="I99:I100"/>
    <mergeCell ref="B103:B104"/>
    <mergeCell ref="C103:C104"/>
    <mergeCell ref="D103:D104"/>
    <mergeCell ref="E103:E104"/>
    <mergeCell ref="F103:F104"/>
    <mergeCell ref="G103:G104"/>
    <mergeCell ref="H103:H104"/>
    <mergeCell ref="I103:I104"/>
    <mergeCell ref="B107:B108"/>
    <mergeCell ref="C107:C108"/>
    <mergeCell ref="D107:D108"/>
    <mergeCell ref="E107:E108"/>
    <mergeCell ref="F107:F108"/>
    <mergeCell ref="G107:G108"/>
    <mergeCell ref="H107:H108"/>
    <mergeCell ref="I107:I108"/>
    <mergeCell ref="B111:B112"/>
    <mergeCell ref="C111:C112"/>
    <mergeCell ref="D111:D112"/>
    <mergeCell ref="E111:E112"/>
    <mergeCell ref="F111:F112"/>
    <mergeCell ref="G111:G112"/>
    <mergeCell ref="H111:H112"/>
    <mergeCell ref="I111:I112"/>
    <mergeCell ref="B115:B116"/>
    <mergeCell ref="C115:C116"/>
    <mergeCell ref="D115:D116"/>
    <mergeCell ref="E115:E116"/>
    <mergeCell ref="F115:F116"/>
    <mergeCell ref="G115:G116"/>
    <mergeCell ref="H115:H116"/>
    <mergeCell ref="I115:I116"/>
    <mergeCell ref="B119:B120"/>
    <mergeCell ref="C119:C120"/>
    <mergeCell ref="D119:D120"/>
    <mergeCell ref="E119:E120"/>
    <mergeCell ref="F119:F120"/>
    <mergeCell ref="G119:G120"/>
    <mergeCell ref="H119:H120"/>
    <mergeCell ref="I119:I120"/>
    <mergeCell ref="B123:B124"/>
    <mergeCell ref="C123:C124"/>
    <mergeCell ref="D123:D124"/>
    <mergeCell ref="E123:E124"/>
    <mergeCell ref="F123:F124"/>
    <mergeCell ref="G123:G124"/>
    <mergeCell ref="H123:H124"/>
    <mergeCell ref="I123:I124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H10"/>
  <sheetViews>
    <sheetView workbookViewId="0">
      <selection activeCell="C4" sqref="C4"/>
    </sheetView>
  </sheetViews>
  <sheetFormatPr defaultRowHeight="14.5" x14ac:dyDescent="0.35"/>
  <cols>
    <col min="7" max="7" width="13.54296875" customWidth="1"/>
  </cols>
  <sheetData>
    <row r="2" spans="2:8" x14ac:dyDescent="0.35">
      <c r="B2" s="10" t="s">
        <v>139</v>
      </c>
      <c r="C2" s="10" t="s">
        <v>140</v>
      </c>
      <c r="D2" s="10" t="s">
        <v>141</v>
      </c>
      <c r="E2" s="10" t="s">
        <v>142</v>
      </c>
      <c r="F2" s="10" t="s">
        <v>143</v>
      </c>
      <c r="G2" s="7" t="s">
        <v>144</v>
      </c>
    </row>
    <row r="3" spans="2:8" x14ac:dyDescent="0.35">
      <c r="B3">
        <v>3</v>
      </c>
      <c r="C3">
        <v>56</v>
      </c>
      <c r="D3">
        <v>26.95</v>
      </c>
      <c r="E3" t="s">
        <v>145</v>
      </c>
      <c r="F3" s="9">
        <f>D3/60</f>
        <v>0.44916666666666666</v>
      </c>
      <c r="G3" s="9">
        <f>(F3+C3)*IF(E3="W",-1,1)</f>
        <v>56.449166666666663</v>
      </c>
      <c r="H3" t="s">
        <v>145</v>
      </c>
    </row>
    <row r="4" spans="2:8" x14ac:dyDescent="0.35">
      <c r="C4">
        <v>2</v>
      </c>
      <c r="D4">
        <v>7.59</v>
      </c>
      <c r="E4" t="s">
        <v>146</v>
      </c>
      <c r="F4" s="9">
        <f>D4/60</f>
        <v>0.1265</v>
      </c>
      <c r="G4" s="9">
        <f t="shared" ref="G4:G10" si="0">(F4+C4)*IF(E4="W",-1,1)</f>
        <v>-2.1265000000000001</v>
      </c>
      <c r="H4" t="s">
        <v>147</v>
      </c>
    </row>
    <row r="5" spans="2:8" x14ac:dyDescent="0.35">
      <c r="F5" s="9"/>
      <c r="G5" s="9"/>
    </row>
    <row r="6" spans="2:8" x14ac:dyDescent="0.35">
      <c r="B6">
        <v>4</v>
      </c>
      <c r="C6">
        <v>54</v>
      </c>
      <c r="D6">
        <v>32.14</v>
      </c>
      <c r="E6" t="s">
        <v>145</v>
      </c>
      <c r="F6" s="9">
        <f>D6/60</f>
        <v>0.53566666666666662</v>
      </c>
      <c r="G6" s="9">
        <f t="shared" si="0"/>
        <v>54.535666666666664</v>
      </c>
      <c r="H6" t="s">
        <v>145</v>
      </c>
    </row>
    <row r="7" spans="2:8" x14ac:dyDescent="0.35">
      <c r="C7">
        <v>0</v>
      </c>
      <c r="D7" s="8">
        <v>43.77</v>
      </c>
      <c r="E7" t="s">
        <v>146</v>
      </c>
      <c r="F7" s="9">
        <f>D7/60</f>
        <v>0.72950000000000004</v>
      </c>
      <c r="G7" s="9">
        <f t="shared" si="0"/>
        <v>-0.72950000000000004</v>
      </c>
      <c r="H7" t="s">
        <v>147</v>
      </c>
    </row>
    <row r="8" spans="2:8" x14ac:dyDescent="0.35">
      <c r="F8" s="9"/>
      <c r="G8" s="9"/>
    </row>
    <row r="9" spans="2:8" x14ac:dyDescent="0.35">
      <c r="B9">
        <v>5</v>
      </c>
      <c r="C9">
        <v>54</v>
      </c>
      <c r="D9">
        <v>32.799999999999997</v>
      </c>
      <c r="E9" t="s">
        <v>145</v>
      </c>
      <c r="F9" s="9">
        <f>D9/60</f>
        <v>0.54666666666666663</v>
      </c>
      <c r="G9" s="9">
        <f t="shared" si="0"/>
        <v>54.546666666666667</v>
      </c>
      <c r="H9" t="s">
        <v>145</v>
      </c>
    </row>
    <row r="10" spans="2:8" x14ac:dyDescent="0.35">
      <c r="C10">
        <v>0</v>
      </c>
      <c r="D10">
        <v>44.06</v>
      </c>
      <c r="E10" t="s">
        <v>146</v>
      </c>
      <c r="F10" s="9">
        <f>D10/60</f>
        <v>0.73433333333333339</v>
      </c>
      <c r="G10" s="9">
        <f t="shared" si="0"/>
        <v>-0.73433333333333339</v>
      </c>
      <c r="H10" t="s">
        <v>147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L2:U26"/>
  <sheetViews>
    <sheetView zoomScale="80" zoomScaleNormal="80" workbookViewId="0">
      <selection activeCell="N32" sqref="N32"/>
    </sheetView>
  </sheetViews>
  <sheetFormatPr defaultColWidth="9.08984375" defaultRowHeight="14.5" x14ac:dyDescent="0.35"/>
  <cols>
    <col min="1" max="13" width="9.08984375" style="2"/>
    <col min="14" max="14" width="14.54296875" style="2" customWidth="1"/>
    <col min="15" max="15" width="9.08984375" style="2"/>
    <col min="16" max="16" width="15.453125" style="2" customWidth="1"/>
    <col min="17" max="20" width="9.08984375" style="2"/>
    <col min="21" max="21" width="20.453125" style="2" bestFit="1" customWidth="1"/>
    <col min="22" max="16384" width="9.08984375" style="2"/>
  </cols>
  <sheetData>
    <row r="2" spans="12:21" x14ac:dyDescent="0.35">
      <c r="L2" s="3"/>
      <c r="M2" s="3"/>
      <c r="N2" s="3"/>
      <c r="O2" s="3"/>
      <c r="P2" s="3"/>
      <c r="Q2" s="3"/>
      <c r="R2" s="3"/>
      <c r="U2" s="4"/>
    </row>
    <row r="3" spans="12:21" x14ac:dyDescent="0.35">
      <c r="L3" s="5"/>
      <c r="M3" s="5"/>
      <c r="N3" s="5"/>
      <c r="O3" s="5"/>
      <c r="P3" s="5"/>
      <c r="Q3" s="5"/>
      <c r="R3" s="5"/>
      <c r="U3" s="6"/>
    </row>
    <row r="4" spans="12:21" x14ac:dyDescent="0.35">
      <c r="L4" s="5"/>
      <c r="M4" s="5"/>
      <c r="N4" s="5"/>
      <c r="O4" s="5"/>
      <c r="P4" s="5"/>
      <c r="Q4" s="5"/>
      <c r="R4" s="5"/>
      <c r="U4" s="6"/>
    </row>
    <row r="5" spans="12:21" x14ac:dyDescent="0.35">
      <c r="L5" s="5"/>
      <c r="M5" s="5"/>
      <c r="N5" s="5"/>
      <c r="O5" s="5"/>
      <c r="P5" s="5"/>
      <c r="Q5" s="5"/>
      <c r="R5" s="5"/>
      <c r="U5" s="6"/>
    </row>
    <row r="6" spans="12:21" x14ac:dyDescent="0.35">
      <c r="L6" s="5"/>
      <c r="M6" s="5"/>
      <c r="N6" s="5"/>
      <c r="O6" s="5"/>
      <c r="P6" s="5"/>
      <c r="Q6" s="5"/>
      <c r="R6" s="5"/>
      <c r="U6" s="6"/>
    </row>
    <row r="7" spans="12:21" x14ac:dyDescent="0.35">
      <c r="L7" s="5"/>
      <c r="M7" s="5"/>
      <c r="N7" s="5"/>
      <c r="O7" s="5"/>
      <c r="P7" s="5"/>
      <c r="Q7" s="5"/>
      <c r="R7" s="5"/>
      <c r="U7" s="6"/>
    </row>
    <row r="8" spans="12:21" x14ac:dyDescent="0.35">
      <c r="L8" s="5"/>
      <c r="M8" s="5"/>
      <c r="N8" s="5"/>
      <c r="O8" s="5"/>
      <c r="P8" s="5"/>
      <c r="Q8" s="5"/>
      <c r="R8" s="5"/>
      <c r="U8" s="6"/>
    </row>
    <row r="9" spans="12:21" x14ac:dyDescent="0.35">
      <c r="L9" s="5"/>
      <c r="M9" s="5"/>
      <c r="N9" s="5"/>
      <c r="O9" s="5"/>
      <c r="P9" s="5"/>
      <c r="Q9" s="5"/>
      <c r="R9" s="5"/>
      <c r="U9" s="6"/>
    </row>
    <row r="10" spans="12:21" x14ac:dyDescent="0.35">
      <c r="L10" s="5"/>
      <c r="M10" s="5"/>
      <c r="P10" s="5"/>
      <c r="Q10" s="5"/>
      <c r="R10" s="5"/>
      <c r="U10" s="6"/>
    </row>
    <row r="11" spans="12:21" x14ac:dyDescent="0.35">
      <c r="L11" s="5"/>
      <c r="M11" s="5"/>
      <c r="N11" s="5"/>
      <c r="O11" s="5"/>
      <c r="P11" s="5"/>
      <c r="Q11" s="5"/>
      <c r="R11" s="5"/>
      <c r="U11" s="6"/>
    </row>
    <row r="12" spans="12:21" x14ac:dyDescent="0.35">
      <c r="L12" s="5"/>
      <c r="M12" s="5"/>
      <c r="N12" s="5"/>
      <c r="O12" s="5"/>
      <c r="R12" s="5"/>
      <c r="U12" s="6"/>
    </row>
    <row r="13" spans="12:21" x14ac:dyDescent="0.35">
      <c r="L13" s="5"/>
      <c r="M13" s="5"/>
      <c r="N13" s="5"/>
      <c r="O13" s="5"/>
      <c r="R13" s="5"/>
      <c r="U13" s="6"/>
    </row>
    <row r="14" spans="12:21" x14ac:dyDescent="0.35">
      <c r="L14" s="5"/>
      <c r="M14" s="5"/>
      <c r="N14" s="5"/>
      <c r="O14" s="5"/>
      <c r="R14" s="5"/>
      <c r="U14" s="6"/>
    </row>
    <row r="15" spans="12:21" x14ac:dyDescent="0.35">
      <c r="L15" s="5"/>
      <c r="M15" s="5"/>
      <c r="N15" s="5"/>
      <c r="O15" s="5"/>
      <c r="P15" s="5"/>
      <c r="Q15" s="5"/>
      <c r="R15" s="5"/>
      <c r="U15" s="6"/>
    </row>
    <row r="16" spans="12:21" x14ac:dyDescent="0.35">
      <c r="L16" s="5"/>
      <c r="M16" s="5"/>
      <c r="N16" s="5"/>
      <c r="O16" s="5"/>
      <c r="P16" s="5"/>
      <c r="Q16" s="5"/>
      <c r="R16" s="5"/>
    </row>
    <row r="17" spans="12:18" x14ac:dyDescent="0.35">
      <c r="L17" s="5"/>
      <c r="M17" s="5"/>
      <c r="N17" s="5"/>
      <c r="O17" s="5"/>
      <c r="P17" s="5"/>
      <c r="Q17" s="5"/>
      <c r="R17" s="5"/>
    </row>
    <row r="18" spans="12:18" x14ac:dyDescent="0.35">
      <c r="L18" s="5"/>
      <c r="M18" s="5"/>
      <c r="P18" s="5"/>
      <c r="Q18" s="5"/>
      <c r="R18" s="5"/>
    </row>
    <row r="19" spans="12:18" x14ac:dyDescent="0.35">
      <c r="L19" s="5"/>
      <c r="M19" s="5"/>
      <c r="P19" s="5"/>
      <c r="Q19" s="5"/>
      <c r="R19" s="5"/>
    </row>
    <row r="20" spans="12:18" ht="15" customHeight="1" x14ac:dyDescent="0.35">
      <c r="L20" s="5"/>
      <c r="M20" s="5"/>
      <c r="P20" s="5"/>
      <c r="Q20" s="5"/>
      <c r="R20" s="5"/>
    </row>
    <row r="21" spans="12:18" x14ac:dyDescent="0.35">
      <c r="L21" s="5"/>
      <c r="M21" s="5"/>
      <c r="N21" s="5"/>
      <c r="O21" s="5"/>
      <c r="P21" s="5"/>
      <c r="Q21" s="5"/>
      <c r="R21" s="5"/>
    </row>
    <row r="22" spans="12:18" x14ac:dyDescent="0.35">
      <c r="L22" s="5"/>
      <c r="M22" s="5"/>
      <c r="N22" s="5"/>
      <c r="O22" s="5"/>
      <c r="P22" s="5"/>
      <c r="Q22" s="5"/>
      <c r="R22" s="5"/>
    </row>
    <row r="23" spans="12:18" x14ac:dyDescent="0.35">
      <c r="L23" s="5"/>
      <c r="M23" s="5"/>
      <c r="N23" s="5"/>
      <c r="O23" s="5"/>
      <c r="P23" s="5"/>
      <c r="Q23" s="5"/>
      <c r="R23" s="5"/>
    </row>
    <row r="24" spans="12:18" x14ac:dyDescent="0.35">
      <c r="L24" s="5"/>
      <c r="M24" s="5"/>
      <c r="N24" s="5"/>
      <c r="O24" s="5"/>
      <c r="P24" s="5"/>
      <c r="Q24" s="5"/>
      <c r="R24" s="5"/>
    </row>
    <row r="25" spans="12:18" x14ac:dyDescent="0.35">
      <c r="L25" s="5"/>
      <c r="M25" s="5"/>
      <c r="N25" s="5"/>
      <c r="O25" s="5"/>
      <c r="P25" s="5"/>
      <c r="Q25" s="5"/>
      <c r="R25" s="5"/>
    </row>
    <row r="26" spans="12:18" x14ac:dyDescent="0.35">
      <c r="L26" s="5"/>
      <c r="M26" s="5"/>
      <c r="N26" s="5"/>
      <c r="O26" s="5"/>
      <c r="P26" s="5"/>
      <c r="Q26" s="5"/>
      <c r="R26" s="5"/>
    </row>
  </sheetData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2AAF8E36AEE274D8AA47B706AFC377C" ma:contentTypeVersion="14" ma:contentTypeDescription="Create a new document." ma:contentTypeScope="" ma:versionID="87055c8f7e1479c477ec66e607b53192">
  <xsd:schema xmlns:xsd="http://www.w3.org/2001/XMLSchema" xmlns:xs="http://www.w3.org/2001/XMLSchema" xmlns:p="http://schemas.microsoft.com/office/2006/metadata/properties" xmlns:ns2="de9736fa-ad52-4267-ac25-871d1636a9c5" xmlns:ns3="8f3148bd-687a-45d7-ad2b-3aa1f697c63a" targetNamespace="http://schemas.microsoft.com/office/2006/metadata/properties" ma:root="true" ma:fieldsID="67573df5c868d92e6af4423e861a4466" ns2:_="" ns3:_="">
    <xsd:import namespace="de9736fa-ad52-4267-ac25-871d1636a9c5"/>
    <xsd:import namespace="8f3148bd-687a-45d7-ad2b-3aa1f697c63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9736fa-ad52-4267-ac25-871d1636a9c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457ae800-96be-4154-9d10-3cecf774788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3148bd-687a-45d7-ad2b-3aa1f697c63a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c0d084af-3d0b-4663-b0cc-52a7432afb65}" ma:internalName="TaxCatchAll" ma:showField="CatchAllData" ma:web="8f3148bd-687a-45d7-ad2b-3aa1f697c63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f3148bd-687a-45d7-ad2b-3aa1f697c63a" xsi:nil="true"/>
    <lcf76f155ced4ddcb4097134ff3c332f xmlns="de9736fa-ad52-4267-ac25-871d1636a9c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B6E0F05-1B1E-4AB5-A431-45F99E070A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e9736fa-ad52-4267-ac25-871d1636a9c5"/>
    <ds:schemaRef ds:uri="8f3148bd-687a-45d7-ad2b-3aa1f697c63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E8F911-0F53-491D-8BC1-B760F538C5F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52B5293-AD98-45A9-BA1C-A11F31EA0FB0}">
  <ds:schemaRefs>
    <ds:schemaRef ds:uri="http://schemas.microsoft.com/office/2006/metadata/properties"/>
    <ds:schemaRef ds:uri="de9736fa-ad52-4267-ac25-871d1636a9c5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www.w3.org/XML/1998/namespace"/>
    <ds:schemaRef ds:uri="http://purl.org/dc/terms/"/>
    <ds:schemaRef ds:uri="8f3148bd-687a-45d7-ad2b-3aa1f697c63a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1727</vt:lpstr>
      <vt:lpstr>Fraction tool</vt:lpstr>
      <vt:lpstr>Position conv.</vt:lpstr>
      <vt:lpstr>Information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Bob</dc:creator>
  <cp:keywords/>
  <dc:description/>
  <cp:lastModifiedBy>Fredrik Andersson</cp:lastModifiedBy>
  <cp:revision/>
  <cp:lastPrinted>2024-05-29T15:23:04Z</cp:lastPrinted>
  <dcterms:created xsi:type="dcterms:W3CDTF">2014-08-31T13:54:51Z</dcterms:created>
  <dcterms:modified xsi:type="dcterms:W3CDTF">2024-05-30T11:56:31Z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0x01010012AAF8E36AEE274D8AA47B706AFC377C</vt:lpwstr>
  </property>
  <property fmtid="{D5CDD505-2E9C-101B-9397-08002B2CF9AE}" pid="3" name="MediaServiceImageTags">
    <vt:lpwstr/>
  </property>
</Properties>
</file>