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U:\Bus_CorpData\_SURVEY METADATA\HI SURVEYS\1600 SERIES\HI1681 - CHP - Firth of Clyde South\RoS APPRAISAL\"/>
    </mc:Choice>
  </mc:AlternateContent>
  <xr:revisionPtr revIDLastSave="0" documentId="8_{5D13DCA5-6365-48D4-94F1-BFB926E056D5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HI1681" sheetId="1" r:id="rId1"/>
    <sheet name="Fraction tool" sheetId="5" r:id="rId2"/>
    <sheet name="Position conv." sheetId="4" r:id="rId3"/>
    <sheet name="Information" sheetId="2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4" l="1"/>
  <c r="G5" i="5"/>
  <c r="H5" i="5" s="1"/>
  <c r="A104" i="5"/>
  <c r="G105" i="5"/>
  <c r="H105" i="5"/>
  <c r="I105" i="5"/>
  <c r="A108" i="5"/>
  <c r="G109" i="5"/>
  <c r="H109" i="5" s="1"/>
  <c r="A112" i="5"/>
  <c r="G113" i="5"/>
  <c r="H113" i="5" s="1"/>
  <c r="I113" i="5"/>
  <c r="A116" i="5"/>
  <c r="G117" i="5"/>
  <c r="H117" i="5"/>
  <c r="I117" i="5"/>
  <c r="A120" i="5"/>
  <c r="G121" i="5"/>
  <c r="I121" i="5" s="1"/>
  <c r="A124" i="5"/>
  <c r="G125" i="5"/>
  <c r="H125" i="5" s="1"/>
  <c r="A84" i="5"/>
  <c r="G85" i="5"/>
  <c r="H85" i="5" s="1"/>
  <c r="A88" i="5"/>
  <c r="G89" i="5"/>
  <c r="H89" i="5" s="1"/>
  <c r="A92" i="5"/>
  <c r="G93" i="5"/>
  <c r="I93" i="5" s="1"/>
  <c r="A96" i="5"/>
  <c r="G97" i="5"/>
  <c r="H97" i="5" s="1"/>
  <c r="A100" i="5"/>
  <c r="G101" i="5"/>
  <c r="I101" i="5" s="1"/>
  <c r="H101" i="5"/>
  <c r="A8" i="5"/>
  <c r="G9" i="5"/>
  <c r="H9" i="5" s="1"/>
  <c r="A12" i="5"/>
  <c r="G13" i="5"/>
  <c r="H13" i="5" s="1"/>
  <c r="A16" i="5"/>
  <c r="G17" i="5"/>
  <c r="H17" i="5" s="1"/>
  <c r="A4" i="5"/>
  <c r="G21" i="5"/>
  <c r="I21" i="5" s="1"/>
  <c r="G25" i="5"/>
  <c r="H25" i="5" s="1"/>
  <c r="G29" i="5"/>
  <c r="H29" i="5" s="1"/>
  <c r="G33" i="5"/>
  <c r="G37" i="5"/>
  <c r="H37" i="5" s="1"/>
  <c r="G41" i="5"/>
  <c r="H41" i="5" s="1"/>
  <c r="H33" i="5"/>
  <c r="A80" i="5"/>
  <c r="G81" i="5"/>
  <c r="H81" i="5" s="1"/>
  <c r="A76" i="5"/>
  <c r="A72" i="5"/>
  <c r="A68" i="5"/>
  <c r="A64" i="5"/>
  <c r="A60" i="5"/>
  <c r="A56" i="5"/>
  <c r="A52" i="5"/>
  <c r="A48" i="5"/>
  <c r="A44" i="5"/>
  <c r="A40" i="5"/>
  <c r="A36" i="5"/>
  <c r="A32" i="5"/>
  <c r="A28" i="5"/>
  <c r="A24" i="5"/>
  <c r="A20" i="5"/>
  <c r="G49" i="5"/>
  <c r="H49" i="5" s="1"/>
  <c r="G53" i="5"/>
  <c r="H53" i="5" s="1"/>
  <c r="G57" i="5"/>
  <c r="H57" i="5" s="1"/>
  <c r="G61" i="5"/>
  <c r="I61" i="5" s="1"/>
  <c r="G65" i="5"/>
  <c r="I65" i="5" s="1"/>
  <c r="G69" i="5"/>
  <c r="H69" i="5" s="1"/>
  <c r="G73" i="5"/>
  <c r="H73" i="5" s="1"/>
  <c r="G77" i="5"/>
  <c r="H77" i="5" s="1"/>
  <c r="G45" i="5"/>
  <c r="I45" i="5" s="1"/>
  <c r="I125" i="5" l="1"/>
  <c r="H121" i="5"/>
  <c r="I109" i="5"/>
  <c r="I89" i="5"/>
  <c r="I85" i="5"/>
  <c r="I97" i="5"/>
  <c r="H93" i="5"/>
  <c r="I17" i="5"/>
  <c r="I13" i="5"/>
  <c r="I9" i="5"/>
  <c r="I77" i="5"/>
  <c r="H45" i="5"/>
  <c r="H61" i="5"/>
  <c r="H65" i="5"/>
  <c r="H21" i="5"/>
  <c r="I37" i="5"/>
  <c r="I49" i="5"/>
  <c r="I73" i="5"/>
  <c r="I81" i="5"/>
  <c r="I53" i="5"/>
  <c r="I41" i="5"/>
  <c r="I33" i="5"/>
  <c r="I25" i="5"/>
  <c r="I69" i="5"/>
  <c r="I57" i="5"/>
  <c r="I29" i="5"/>
  <c r="I5" i="5" l="1"/>
  <c r="F4" i="4"/>
  <c r="G4" i="4" s="1"/>
  <c r="F6" i="4"/>
  <c r="G6" i="4" s="1"/>
  <c r="F7" i="4"/>
  <c r="G7" i="4" s="1"/>
  <c r="F9" i="4"/>
  <c r="G9" i="4" s="1"/>
  <c r="F10" i="4"/>
  <c r="G10" i="4" s="1"/>
  <c r="G3" i="4"/>
</calcChain>
</file>

<file path=xl/sharedStrings.xml><?xml version="1.0" encoding="utf-8"?>
<sst xmlns="http://schemas.openxmlformats.org/spreadsheetml/2006/main" count="612" uniqueCount="99">
  <si>
    <t>Sample Number</t>
  </si>
  <si>
    <t>Date</t>
  </si>
  <si>
    <t>Time GMT</t>
  </si>
  <si>
    <t>Latitude DD.DDDD</t>
  </si>
  <si>
    <t>Longitude DD.DDDD</t>
  </si>
  <si>
    <t>Nautical Classification</t>
  </si>
  <si>
    <t>Folk Classification</t>
  </si>
  <si>
    <t>Seabed Depth mCD</t>
  </si>
  <si>
    <t>Sampling Method</t>
  </si>
  <si>
    <t>Position Determination</t>
  </si>
  <si>
    <t>Position Uncertainty</t>
  </si>
  <si>
    <t>Number of Attempts</t>
  </si>
  <si>
    <t>Vessel</t>
  </si>
  <si>
    <t>CHP Contractor</t>
  </si>
  <si>
    <t>HI Number</t>
  </si>
  <si>
    <t>HI Name</t>
  </si>
  <si>
    <t>Remarks</t>
  </si>
  <si>
    <t>G+</t>
  </si>
  <si>
    <t>MCA</t>
  </si>
  <si>
    <t>Sample Name</t>
  </si>
  <si>
    <t>Gravel [%]</t>
  </si>
  <si>
    <t>Coarse Sand [%]</t>
  </si>
  <si>
    <t>Medium Sand [%]</t>
  </si>
  <si>
    <t>Fine Sand [%]</t>
  </si>
  <si>
    <t>Mud [%]</t>
  </si>
  <si>
    <t>TOT[%]</t>
  </si>
  <si>
    <t>Between Classifications</t>
  </si>
  <si>
    <t>ID</t>
  </si>
  <si>
    <t>deg</t>
  </si>
  <si>
    <t>min</t>
  </si>
  <si>
    <t>C.dir</t>
  </si>
  <si>
    <t>deg.dec</t>
  </si>
  <si>
    <t>INPUT H575</t>
  </si>
  <si>
    <t>N</t>
  </si>
  <si>
    <t>W</t>
  </si>
  <si>
    <t>E</t>
  </si>
  <si>
    <t>Northern Wind</t>
  </si>
  <si>
    <t>Sand</t>
  </si>
  <si>
    <t>Sand, Gravel</t>
  </si>
  <si>
    <t>19/03/2023</t>
  </si>
  <si>
    <t>HI1681</t>
  </si>
  <si>
    <t>D10</t>
  </si>
  <si>
    <t>D09</t>
  </si>
  <si>
    <t>F12</t>
  </si>
  <si>
    <t>F11</t>
  </si>
  <si>
    <t>H16</t>
  </si>
  <si>
    <t>H15</t>
  </si>
  <si>
    <t>J19</t>
  </si>
  <si>
    <t>J20</t>
  </si>
  <si>
    <t>L23</t>
  </si>
  <si>
    <t>L24</t>
  </si>
  <si>
    <t>N27</t>
  </si>
  <si>
    <t>N28</t>
  </si>
  <si>
    <t>M26</t>
  </si>
  <si>
    <t>M25</t>
  </si>
  <si>
    <t>K22</t>
  </si>
  <si>
    <t>K21</t>
  </si>
  <si>
    <t>I18</t>
  </si>
  <si>
    <t>I17</t>
  </si>
  <si>
    <t>20/03/2023</t>
  </si>
  <si>
    <t>A02</t>
  </si>
  <si>
    <t>A01</t>
  </si>
  <si>
    <t>B03</t>
  </si>
  <si>
    <t>B04</t>
  </si>
  <si>
    <t>B05</t>
  </si>
  <si>
    <t>G14</t>
  </si>
  <si>
    <t>G13</t>
  </si>
  <si>
    <t>E29</t>
  </si>
  <si>
    <t>E30</t>
  </si>
  <si>
    <t>C06</t>
  </si>
  <si>
    <t>C07</t>
  </si>
  <si>
    <t>C08</t>
  </si>
  <si>
    <t>M, fS</t>
  </si>
  <si>
    <t>K22_01</t>
  </si>
  <si>
    <t>K21_01</t>
  </si>
  <si>
    <t>I17_01</t>
  </si>
  <si>
    <t>Muddy Sand</t>
  </si>
  <si>
    <t>fS, M, mS, cS, G</t>
  </si>
  <si>
    <t>Sh, G</t>
  </si>
  <si>
    <t>Gravel</t>
  </si>
  <si>
    <t>Shells, Gravel</t>
  </si>
  <si>
    <t>Mud</t>
  </si>
  <si>
    <t>Mud, Sand</t>
  </si>
  <si>
    <t xml:space="preserve"> M, fS</t>
  </si>
  <si>
    <t>M</t>
  </si>
  <si>
    <t>no sediment</t>
  </si>
  <si>
    <t>Sand, Gravel , Shells</t>
  </si>
  <si>
    <t>fS, mS, G, cS, M, Sh</t>
  </si>
  <si>
    <t>Sh, cS, mS, fS</t>
  </si>
  <si>
    <t>Sh, cS, mS,fS, G, M</t>
  </si>
  <si>
    <t>Gravelly Sand</t>
  </si>
  <si>
    <t>mS, fS, M, Sh</t>
  </si>
  <si>
    <t>Sand, Mud, Shells</t>
  </si>
  <si>
    <t>Sand, Shells</t>
  </si>
  <si>
    <t>Shells, Sand, Gravel</t>
  </si>
  <si>
    <t>M, fS mS, cS, Sh</t>
  </si>
  <si>
    <t>Sandy Mud</t>
  </si>
  <si>
    <t>Rock/Sediment Absent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</si>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</sst>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662"/>
      <name val="Arial Narrow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2" borderId="1" applyNumberFormat="0" applyAlignment="0" applyProtection="0"/>
    <xf numFmtId="0" fontId="1" fillId="0" borderId="0"/>
    <xf numFmtId="9" fontId="7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/>
    </xf>
    <xf numFmtId="0" fontId="5" fillId="3" borderId="0" xfId="0" applyFont="1" applyFill="1" applyAlignment="1">
      <alignment horizontal="center" wrapText="1"/>
    </xf>
    <xf numFmtId="0" fontId="5" fillId="3" borderId="0" xfId="0" applyFont="1" applyFill="1" applyAlignment="1">
      <alignment horizontal="center"/>
    </xf>
    <xf numFmtId="0" fontId="0" fillId="3" borderId="0" xfId="0" applyFill="1"/>
    <xf numFmtId="0" fontId="3" fillId="3" borderId="0" xfId="2" applyFill="1" applyBorder="1" applyAlignment="1">
      <alignment horizontal="left" vertical="top" wrapText="1"/>
    </xf>
    <xf numFmtId="0" fontId="3" fillId="3" borderId="0" xfId="2" applyFill="1" applyBorder="1" applyAlignment="1">
      <alignment horizontal="left"/>
    </xf>
    <xf numFmtId="0" fontId="1" fillId="3" borderId="0" xfId="3" applyFill="1" applyAlignment="1">
      <alignment horizontal="left" vertical="top" wrapText="1"/>
    </xf>
    <xf numFmtId="0" fontId="1" fillId="3" borderId="0" xfId="3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/>
    <xf numFmtId="0" fontId="6" fillId="0" borderId="0" xfId="0" applyFont="1"/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Protection="1">
      <protection locked="0"/>
    </xf>
    <xf numFmtId="2" fontId="0" fillId="4" borderId="0" xfId="0" applyNumberFormat="1" applyFill="1" applyProtection="1">
      <protection locked="0"/>
    </xf>
    <xf numFmtId="0" fontId="0" fillId="4" borderId="0" xfId="0" applyFill="1" applyProtection="1">
      <protection locked="0"/>
    </xf>
    <xf numFmtId="0" fontId="0" fillId="4" borderId="6" xfId="0" applyFill="1" applyBorder="1" applyProtection="1">
      <protection locked="0"/>
    </xf>
    <xf numFmtId="0" fontId="0" fillId="0" borderId="2" xfId="0" applyBorder="1"/>
    <xf numFmtId="0" fontId="4" fillId="0" borderId="8" xfId="0" applyFont="1" applyBorder="1"/>
    <xf numFmtId="0" fontId="0" fillId="0" borderId="3" xfId="0" applyBorder="1"/>
    <xf numFmtId="0" fontId="0" fillId="0" borderId="5" xfId="0" applyBorder="1"/>
    <xf numFmtId="2" fontId="0" fillId="4" borderId="0" xfId="0" applyNumberFormat="1" applyFill="1"/>
    <xf numFmtId="0" fontId="0" fillId="4" borderId="0" xfId="0" applyFill="1"/>
    <xf numFmtId="0" fontId="0" fillId="4" borderId="6" xfId="0" applyFill="1" applyBorder="1"/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4" xfId="0" applyFill="1" applyBorder="1"/>
    <xf numFmtId="0" fontId="0" fillId="4" borderId="7" xfId="0" applyFill="1" applyBorder="1"/>
    <xf numFmtId="165" fontId="0" fillId="4" borderId="0" xfId="4" applyNumberFormat="1" applyFont="1" applyFill="1" applyBorder="1" applyProtection="1">
      <protection locked="0"/>
    </xf>
    <xf numFmtId="165" fontId="0" fillId="4" borderId="0" xfId="0" applyNumberFormat="1" applyFill="1" applyProtection="1">
      <protection locked="0"/>
    </xf>
    <xf numFmtId="3" fontId="0" fillId="0" borderId="0" xfId="0" applyNumberFormat="1"/>
    <xf numFmtId="49" fontId="5" fillId="3" borderId="0" xfId="0" applyNumberFormat="1" applyFont="1" applyFill="1" applyAlignment="1">
      <alignment horizontal="center" wrapText="1"/>
    </xf>
    <xf numFmtId="49" fontId="1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5" borderId="0" xfId="0" applyFill="1"/>
    <xf numFmtId="0" fontId="8" fillId="5" borderId="0" xfId="0" applyFont="1" applyFill="1"/>
    <xf numFmtId="0" fontId="8" fillId="0" borderId="0" xfId="0" applyFont="1" applyAlignment="1">
      <alignment horizontal="center" vertical="center"/>
    </xf>
    <xf numFmtId="49" fontId="8" fillId="0" borderId="0" xfId="1" applyNumberFormat="1" applyFont="1" applyFill="1" applyAlignment="1">
      <alignment horizontal="center" vertical="center"/>
    </xf>
    <xf numFmtId="14" fontId="8" fillId="0" borderId="0" xfId="0" applyNumberFormat="1" applyFont="1" applyAlignment="1">
      <alignment horizontal="center"/>
    </xf>
    <xf numFmtId="20" fontId="8" fillId="0" borderId="0" xfId="0" applyNumberFormat="1" applyFont="1" applyAlignment="1">
      <alignment horizontal="center" vertical="center"/>
    </xf>
    <xf numFmtId="0" fontId="8" fillId="0" borderId="0" xfId="1" applyNumberFormat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/>
    </xf>
    <xf numFmtId="12" fontId="4" fillId="0" borderId="9" xfId="0" applyNumberFormat="1" applyFont="1" applyBorder="1" applyAlignment="1" applyProtection="1">
      <alignment horizontal="center" vertical="center" wrapText="1"/>
      <protection locked="0"/>
    </xf>
    <xf numFmtId="12" fontId="4" fillId="0" borderId="12" xfId="0" applyNumberFormat="1" applyFont="1" applyBorder="1" applyAlignment="1" applyProtection="1">
      <alignment horizontal="center" vertical="center" wrapText="1"/>
      <protection locked="0"/>
    </xf>
    <xf numFmtId="12" fontId="4" fillId="0" borderId="10" xfId="0" applyNumberFormat="1" applyFont="1" applyBorder="1" applyAlignment="1" applyProtection="1">
      <alignment horizontal="center" vertical="center" wrapText="1"/>
      <protection locked="0"/>
    </xf>
    <xf numFmtId="12" fontId="4" fillId="0" borderId="13" xfId="0" applyNumberFormat="1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0" fillId="0" borderId="14" xfId="0" applyBorder="1" applyAlignment="1">
      <alignment vertical="center"/>
    </xf>
  </cellXfs>
  <cellStyles count="5">
    <cellStyle name="Explanatory Text" xfId="1" builtinId="53"/>
    <cellStyle name="Input" xfId="2" builtinId="20"/>
    <cellStyle name="Normal" xfId="0" builtinId="0"/>
    <cellStyle name="Normal 2" xfId="3" xr:uid="{00000000-0005-0000-0000-000003000000}"/>
    <cellStyle name="Per cent" xfId="4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FF99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85725</xdr:rowOff>
    </xdr:from>
    <xdr:to>
      <xdr:col>4</xdr:col>
      <xdr:colOff>681990</xdr:colOff>
      <xdr:row>0</xdr:row>
      <xdr:rowOff>1005840</xdr:rowOff>
    </xdr:to>
    <xdr:pic>
      <xdr:nvPicPr>
        <xdr:cNvPr id="1116" name="Picture 1">
          <a:extLst>
            <a:ext uri="{FF2B5EF4-FFF2-40B4-BE49-F238E27FC236}">
              <a16:creationId xmlns:a16="http://schemas.microsoft.com/office/drawing/2014/main" id="{70A743E5-C66A-41BF-8F28-1B411C48E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85725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866775</xdr:colOff>
      <xdr:row>0</xdr:row>
      <xdr:rowOff>400050</xdr:rowOff>
    </xdr:from>
    <xdr:to>
      <xdr:col>15</xdr:col>
      <xdr:colOff>1597025</xdr:colOff>
      <xdr:row>0</xdr:row>
      <xdr:rowOff>1139190</xdr:rowOff>
    </xdr:to>
    <xdr:pic>
      <xdr:nvPicPr>
        <xdr:cNvPr id="1117" name="Picture 3">
          <a:extLst>
            <a:ext uri="{FF2B5EF4-FFF2-40B4-BE49-F238E27FC236}">
              <a16:creationId xmlns:a16="http://schemas.microsoft.com/office/drawing/2014/main" id="{038CC746-1AE6-40FF-82E0-B47163D76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29653</xdr:colOff>
      <xdr:row>2</xdr:row>
      <xdr:rowOff>22860</xdr:rowOff>
    </xdr:from>
    <xdr:to>
      <xdr:col>17</xdr:col>
      <xdr:colOff>262889</xdr:colOff>
      <xdr:row>26</xdr:row>
      <xdr:rowOff>72390</xdr:rowOff>
    </xdr:to>
    <xdr:pic>
      <xdr:nvPicPr>
        <xdr:cNvPr id="3" name="Picture 2" descr="MarLIN - The Marine Life Information Network - Sediment types">
          <a:extLst>
            <a:ext uri="{FF2B5EF4-FFF2-40B4-BE49-F238E27FC236}">
              <a16:creationId xmlns:a16="http://schemas.microsoft.com/office/drawing/2014/main" id="{FEE65155-ECB3-421E-95AD-7AABD5E6B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3153" y="411480"/>
          <a:ext cx="4489006" cy="4693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1123950</xdr:colOff>
      <xdr:row>0</xdr:row>
      <xdr:rowOff>161925</xdr:rowOff>
    </xdr:from>
    <xdr:to>
      <xdr:col>23</xdr:col>
      <xdr:colOff>390525</xdr:colOff>
      <xdr:row>17</xdr:row>
      <xdr:rowOff>123825</xdr:rowOff>
    </xdr:to>
    <xdr:pic>
      <xdr:nvPicPr>
        <xdr:cNvPr id="2122" name="Picture 2">
          <a:extLst>
            <a:ext uri="{FF2B5EF4-FFF2-40B4-BE49-F238E27FC236}">
              <a16:creationId xmlns:a16="http://schemas.microsoft.com/office/drawing/2014/main" id="{BC789FA4-3211-4CFC-9B5E-631A61F4E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61925"/>
          <a:ext cx="18478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533400</xdr:colOff>
      <xdr:row>0</xdr:row>
      <xdr:rowOff>161925</xdr:rowOff>
    </xdr:from>
    <xdr:to>
      <xdr:col>20</xdr:col>
      <xdr:colOff>266700</xdr:colOff>
      <xdr:row>28</xdr:row>
      <xdr:rowOff>133350</xdr:rowOff>
    </xdr:to>
    <xdr:pic>
      <xdr:nvPicPr>
        <xdr:cNvPr id="2123" name="Picture 3">
          <a:extLst>
            <a:ext uri="{FF2B5EF4-FFF2-40B4-BE49-F238E27FC236}">
              <a16:creationId xmlns:a16="http://schemas.microsoft.com/office/drawing/2014/main" id="{4154620C-4B8F-4AF2-8BE3-BD4911A7D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1925"/>
          <a:ext cx="5391150" cy="530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</xdr:row>
      <xdr:rowOff>9525</xdr:rowOff>
    </xdr:from>
    <xdr:to>
      <xdr:col>11</xdr:col>
      <xdr:colOff>485775</xdr:colOff>
      <xdr:row>32</xdr:row>
      <xdr:rowOff>180975</xdr:rowOff>
    </xdr:to>
    <xdr:pic>
      <xdr:nvPicPr>
        <xdr:cNvPr id="2124" name="Picture 1">
          <a:extLst>
            <a:ext uri="{FF2B5EF4-FFF2-40B4-BE49-F238E27FC236}">
              <a16:creationId xmlns:a16="http://schemas.microsoft.com/office/drawing/2014/main" id="{39A33177-F4B3-41FB-8218-22CF2FE6C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00025"/>
          <a:ext cx="68389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5"/>
  <sheetViews>
    <sheetView tabSelected="1" zoomScaleNormal="100" workbookViewId="0">
      <pane ySplit="1" topLeftCell="A2" activePane="bottomLeft" state="frozen"/>
      <selection pane="bottomLeft" activeCell="G35" sqref="G35"/>
    </sheetView>
  </sheetViews>
  <sheetFormatPr defaultRowHeight="15" x14ac:dyDescent="0.25"/>
  <cols>
    <col min="1" max="1" width="14.140625" style="37" bestFit="1" customWidth="1"/>
    <col min="2" max="2" width="15.7109375" style="9" customWidth="1"/>
    <col min="3" max="3" width="9.140625" style="16"/>
    <col min="4" max="4" width="14.7109375" bestFit="1" customWidth="1"/>
    <col min="5" max="5" width="11.7109375" customWidth="1"/>
    <col min="6" max="6" width="14.140625" style="16" customWidth="1"/>
    <col min="7" max="7" width="22.5703125" style="16" bestFit="1" customWidth="1"/>
    <col min="8" max="8" width="10.85546875" customWidth="1"/>
    <col min="9" max="9" width="12.140625" customWidth="1"/>
    <col min="10" max="10" width="14.140625" customWidth="1"/>
    <col min="11" max="11" width="12.7109375" customWidth="1"/>
    <col min="12" max="12" width="10.7109375" customWidth="1"/>
    <col min="13" max="13" width="18.28515625" customWidth="1"/>
    <col min="14" max="14" width="12.7109375" customWidth="1"/>
    <col min="15" max="15" width="11.140625" customWidth="1"/>
    <col min="16" max="16" width="26.7109375" bestFit="1" customWidth="1"/>
    <col min="17" max="17" width="33.5703125" customWidth="1"/>
  </cols>
  <sheetData>
    <row r="1" spans="1:18" s="1" customFormat="1" ht="130.5" customHeight="1" x14ac:dyDescent="0.25">
      <c r="A1" s="35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8" s="39" customFormat="1" ht="12.75" x14ac:dyDescent="0.2">
      <c r="A2" s="41" t="s">
        <v>61</v>
      </c>
      <c r="B2" s="42" t="s">
        <v>59</v>
      </c>
      <c r="C2" s="43">
        <v>0.46666666666666662</v>
      </c>
      <c r="D2" s="40">
        <v>55.528219999999997</v>
      </c>
      <c r="E2" s="40">
        <v>-5.1136200000000001</v>
      </c>
      <c r="F2" s="40" t="s">
        <v>95</v>
      </c>
      <c r="G2" s="40" t="s">
        <v>96</v>
      </c>
      <c r="H2" s="15">
        <v>35</v>
      </c>
      <c r="I2" s="46">
        <v>3</v>
      </c>
      <c r="J2" s="45" t="s">
        <v>17</v>
      </c>
      <c r="K2" s="15">
        <v>2</v>
      </c>
      <c r="L2" s="40">
        <v>2</v>
      </c>
      <c r="M2" s="46" t="s">
        <v>36</v>
      </c>
      <c r="N2" s="15" t="s">
        <v>18</v>
      </c>
      <c r="O2" s="46">
        <v>1681</v>
      </c>
      <c r="P2" s="46" t="s">
        <v>40</v>
      </c>
      <c r="Q2" s="40" t="s">
        <v>92</v>
      </c>
      <c r="R2" s="47"/>
    </row>
    <row r="3" spans="1:18" s="38" customFormat="1" x14ac:dyDescent="0.25">
      <c r="A3" s="41" t="s">
        <v>60</v>
      </c>
      <c r="B3" s="42" t="s">
        <v>59</v>
      </c>
      <c r="C3" s="43">
        <v>0.45277777777777778</v>
      </c>
      <c r="D3" s="40">
        <v>55.542850000000001</v>
      </c>
      <c r="E3" s="40">
        <v>-5.0815000000000001</v>
      </c>
      <c r="F3" s="40" t="s">
        <v>88</v>
      </c>
      <c r="G3" s="40" t="s">
        <v>37</v>
      </c>
      <c r="H3" s="15">
        <v>15</v>
      </c>
      <c r="I3" s="46">
        <v>3</v>
      </c>
      <c r="J3" s="45" t="s">
        <v>17</v>
      </c>
      <c r="K3" s="15">
        <v>2</v>
      </c>
      <c r="L3" s="40">
        <v>3</v>
      </c>
      <c r="M3" s="46" t="s">
        <v>36</v>
      </c>
      <c r="N3" s="15" t="s">
        <v>18</v>
      </c>
      <c r="O3" s="46">
        <v>1681</v>
      </c>
      <c r="P3" s="46" t="s">
        <v>40</v>
      </c>
      <c r="Q3" s="40" t="s">
        <v>93</v>
      </c>
      <c r="R3"/>
    </row>
    <row r="4" spans="1:18" s="38" customFormat="1" x14ac:dyDescent="0.25">
      <c r="A4" s="41" t="s">
        <v>62</v>
      </c>
      <c r="B4" s="42" t="s">
        <v>59</v>
      </c>
      <c r="C4" s="43">
        <v>0.48472222222222222</v>
      </c>
      <c r="D4" s="40">
        <v>55.506419999999999</v>
      </c>
      <c r="E4" s="40">
        <v>-5.0639799999999999</v>
      </c>
      <c r="F4" s="40" t="s">
        <v>89</v>
      </c>
      <c r="G4" s="40" t="s">
        <v>90</v>
      </c>
      <c r="H4" s="15">
        <v>15</v>
      </c>
      <c r="I4" s="46">
        <v>3</v>
      </c>
      <c r="J4" s="45" t="s">
        <v>17</v>
      </c>
      <c r="K4" s="15">
        <v>2</v>
      </c>
      <c r="L4" s="40">
        <v>4</v>
      </c>
      <c r="M4" s="46" t="s">
        <v>36</v>
      </c>
      <c r="N4" s="15" t="s">
        <v>18</v>
      </c>
      <c r="O4" s="46">
        <v>1681</v>
      </c>
      <c r="P4" s="46" t="s">
        <v>40</v>
      </c>
      <c r="Q4" s="40" t="s">
        <v>94</v>
      </c>
      <c r="R4"/>
    </row>
    <row r="5" spans="1:18" s="38" customFormat="1" x14ac:dyDescent="0.25">
      <c r="A5" s="41" t="s">
        <v>63</v>
      </c>
      <c r="B5" s="42" t="s">
        <v>59</v>
      </c>
      <c r="C5" s="43">
        <v>0.48668981481481483</v>
      </c>
      <c r="D5" s="40">
        <v>55.4985</v>
      </c>
      <c r="E5" s="40">
        <v>-5.0758200000000002</v>
      </c>
      <c r="F5" s="40" t="s">
        <v>77</v>
      </c>
      <c r="G5" s="40" t="s">
        <v>76</v>
      </c>
      <c r="H5" s="15">
        <v>33</v>
      </c>
      <c r="I5" s="46">
        <v>3</v>
      </c>
      <c r="J5" s="45" t="s">
        <v>17</v>
      </c>
      <c r="K5" s="15">
        <v>2</v>
      </c>
      <c r="L5" s="40">
        <v>2</v>
      </c>
      <c r="M5" s="46" t="s">
        <v>36</v>
      </c>
      <c r="N5" s="15" t="s">
        <v>18</v>
      </c>
      <c r="O5" s="46">
        <v>1681</v>
      </c>
      <c r="P5" s="46" t="s">
        <v>40</v>
      </c>
      <c r="Q5" s="40" t="s">
        <v>38</v>
      </c>
      <c r="R5"/>
    </row>
    <row r="6" spans="1:18" s="38" customFormat="1" x14ac:dyDescent="0.25">
      <c r="A6" s="48" t="s">
        <v>64</v>
      </c>
      <c r="B6" s="42" t="s">
        <v>59</v>
      </c>
      <c r="C6" s="43">
        <v>0.51250000000000007</v>
      </c>
      <c r="D6" s="40">
        <v>55.444879999999998</v>
      </c>
      <c r="E6" s="40">
        <v>-5.0886300000000002</v>
      </c>
      <c r="F6" s="40" t="s">
        <v>78</v>
      </c>
      <c r="G6" s="40" t="s">
        <v>79</v>
      </c>
      <c r="H6" s="40">
        <v>16</v>
      </c>
      <c r="I6" s="46">
        <v>3</v>
      </c>
      <c r="J6" s="45" t="s">
        <v>17</v>
      </c>
      <c r="K6" s="15">
        <v>2</v>
      </c>
      <c r="L6" s="40">
        <v>3</v>
      </c>
      <c r="M6" s="46" t="s">
        <v>36</v>
      </c>
      <c r="N6" s="15" t="s">
        <v>18</v>
      </c>
      <c r="O6" s="46">
        <v>1681</v>
      </c>
      <c r="P6" s="46" t="s">
        <v>40</v>
      </c>
      <c r="Q6" s="40" t="s">
        <v>80</v>
      </c>
      <c r="R6"/>
    </row>
    <row r="7" spans="1:18" s="38" customFormat="1" x14ac:dyDescent="0.25">
      <c r="A7" s="48" t="s">
        <v>69</v>
      </c>
      <c r="B7" s="42" t="s">
        <v>59</v>
      </c>
      <c r="C7" s="43">
        <v>0.7368055555555556</v>
      </c>
      <c r="D7" s="15">
        <v>55.540579999999999</v>
      </c>
      <c r="E7" s="15">
        <v>-5.0265199999999997</v>
      </c>
      <c r="F7" s="16" t="s">
        <v>98</v>
      </c>
      <c r="G7" s="16" t="s">
        <v>97</v>
      </c>
      <c r="H7" s="15">
        <v>65</v>
      </c>
      <c r="I7" s="46">
        <v>3</v>
      </c>
      <c r="J7" s="45" t="s">
        <v>17</v>
      </c>
      <c r="K7" s="15">
        <v>2</v>
      </c>
      <c r="L7" s="40">
        <v>3</v>
      </c>
      <c r="M7" s="46" t="s">
        <v>36</v>
      </c>
      <c r="N7" s="15" t="s">
        <v>18</v>
      </c>
      <c r="O7" s="46">
        <v>1681</v>
      </c>
      <c r="P7" s="46" t="s">
        <v>40</v>
      </c>
      <c r="Q7" s="40" t="s">
        <v>85</v>
      </c>
      <c r="R7"/>
    </row>
    <row r="8" spans="1:18" s="38" customFormat="1" x14ac:dyDescent="0.25">
      <c r="A8" s="48" t="s">
        <v>70</v>
      </c>
      <c r="B8" s="42" t="s">
        <v>59</v>
      </c>
      <c r="C8" s="43">
        <v>0.75208333333333333</v>
      </c>
      <c r="D8" s="15">
        <v>55.563899999999997</v>
      </c>
      <c r="E8" s="15">
        <v>-5.0248499999999998</v>
      </c>
      <c r="F8" s="16" t="s">
        <v>98</v>
      </c>
      <c r="G8" s="16" t="s">
        <v>97</v>
      </c>
      <c r="H8" s="15">
        <v>98</v>
      </c>
      <c r="I8" s="46">
        <v>3</v>
      </c>
      <c r="J8" s="45" t="s">
        <v>17</v>
      </c>
      <c r="K8" s="15">
        <v>2</v>
      </c>
      <c r="L8" s="40">
        <v>3</v>
      </c>
      <c r="M8" s="46" t="s">
        <v>36</v>
      </c>
      <c r="N8" s="15" t="s">
        <v>18</v>
      </c>
      <c r="O8" s="46">
        <v>1681</v>
      </c>
      <c r="P8" s="46" t="s">
        <v>40</v>
      </c>
      <c r="Q8" s="40" t="s">
        <v>85</v>
      </c>
      <c r="R8"/>
    </row>
    <row r="9" spans="1:18" s="38" customFormat="1" x14ac:dyDescent="0.25">
      <c r="A9" s="48" t="s">
        <v>71</v>
      </c>
      <c r="B9" s="42" t="s">
        <v>59</v>
      </c>
      <c r="C9" s="43">
        <v>0.76874999999999993</v>
      </c>
      <c r="D9" s="15">
        <v>55.551279999999998</v>
      </c>
      <c r="E9" s="15">
        <v>-4.9492000000000003</v>
      </c>
      <c r="F9" s="16" t="s">
        <v>98</v>
      </c>
      <c r="G9" s="16" t="s">
        <v>97</v>
      </c>
      <c r="H9" s="15">
        <v>73</v>
      </c>
      <c r="I9" s="46">
        <v>3</v>
      </c>
      <c r="J9" s="45" t="s">
        <v>17</v>
      </c>
      <c r="K9" s="15">
        <v>2</v>
      </c>
      <c r="L9" s="40">
        <v>3</v>
      </c>
      <c r="M9" s="46" t="s">
        <v>36</v>
      </c>
      <c r="N9" s="15" t="s">
        <v>18</v>
      </c>
      <c r="O9" s="46">
        <v>1681</v>
      </c>
      <c r="P9" s="46" t="s">
        <v>40</v>
      </c>
      <c r="Q9" s="40" t="s">
        <v>85</v>
      </c>
      <c r="R9"/>
    </row>
    <row r="10" spans="1:18" s="38" customFormat="1" x14ac:dyDescent="0.25">
      <c r="A10" s="41" t="s">
        <v>42</v>
      </c>
      <c r="B10" s="42" t="s">
        <v>39</v>
      </c>
      <c r="C10" s="43">
        <v>0.40972222222222227</v>
      </c>
      <c r="D10" s="44">
        <v>55.561729999999997</v>
      </c>
      <c r="E10" s="44">
        <v>-4.8471000000000002</v>
      </c>
      <c r="F10" s="16" t="s">
        <v>98</v>
      </c>
      <c r="G10" s="16" t="s">
        <v>97</v>
      </c>
      <c r="H10" s="46">
        <v>35</v>
      </c>
      <c r="I10" s="46">
        <v>3</v>
      </c>
      <c r="J10" s="45" t="s">
        <v>17</v>
      </c>
      <c r="K10" s="15">
        <v>2</v>
      </c>
      <c r="L10" s="46">
        <v>4</v>
      </c>
      <c r="M10" s="46" t="s">
        <v>36</v>
      </c>
      <c r="N10" s="15" t="s">
        <v>18</v>
      </c>
      <c r="O10" s="46">
        <v>1681</v>
      </c>
      <c r="P10" s="46" t="s">
        <v>40</v>
      </c>
      <c r="Q10" s="40" t="s">
        <v>85</v>
      </c>
      <c r="R10"/>
    </row>
    <row r="11" spans="1:18" s="38" customFormat="1" x14ac:dyDescent="0.25">
      <c r="A11" s="41" t="s">
        <v>41</v>
      </c>
      <c r="B11" s="42" t="s">
        <v>39</v>
      </c>
      <c r="C11" s="43">
        <v>0.4201388888888889</v>
      </c>
      <c r="D11" s="40">
        <v>55.541429999999998</v>
      </c>
      <c r="E11" s="40">
        <v>-4.8233800000000002</v>
      </c>
      <c r="F11" s="40" t="s">
        <v>91</v>
      </c>
      <c r="G11" s="40" t="s">
        <v>37</v>
      </c>
      <c r="H11" s="15">
        <v>45</v>
      </c>
      <c r="I11" s="46">
        <v>3</v>
      </c>
      <c r="J11" s="45" t="s">
        <v>17</v>
      </c>
      <c r="K11" s="15">
        <v>2</v>
      </c>
      <c r="L11" s="15">
        <v>1</v>
      </c>
      <c r="M11" s="46" t="s">
        <v>36</v>
      </c>
      <c r="N11" s="15" t="s">
        <v>18</v>
      </c>
      <c r="O11" s="46">
        <v>1681</v>
      </c>
      <c r="P11" s="46" t="s">
        <v>40</v>
      </c>
      <c r="Q11" s="46" t="s">
        <v>92</v>
      </c>
      <c r="R11"/>
    </row>
    <row r="12" spans="1:18" s="38" customFormat="1" x14ac:dyDescent="0.25">
      <c r="A12" s="48" t="s">
        <v>67</v>
      </c>
      <c r="B12" s="42" t="s">
        <v>59</v>
      </c>
      <c r="C12" s="43">
        <v>0.7006944444444444</v>
      </c>
      <c r="D12" s="40">
        <v>55.506129999999999</v>
      </c>
      <c r="E12" s="40">
        <v>-5.0293000000000001</v>
      </c>
      <c r="F12" s="16" t="s">
        <v>98</v>
      </c>
      <c r="G12" s="16" t="s">
        <v>97</v>
      </c>
      <c r="H12" s="15">
        <v>83</v>
      </c>
      <c r="I12" s="46">
        <v>3</v>
      </c>
      <c r="J12" s="45" t="s">
        <v>17</v>
      </c>
      <c r="K12" s="15">
        <v>2</v>
      </c>
      <c r="L12" s="40">
        <v>3</v>
      </c>
      <c r="M12" s="46" t="s">
        <v>36</v>
      </c>
      <c r="N12" s="15" t="s">
        <v>18</v>
      </c>
      <c r="O12" s="46">
        <v>1681</v>
      </c>
      <c r="P12" s="46" t="s">
        <v>40</v>
      </c>
      <c r="Q12" s="40" t="s">
        <v>85</v>
      </c>
      <c r="R12"/>
    </row>
    <row r="13" spans="1:18" s="38" customFormat="1" x14ac:dyDescent="0.25">
      <c r="A13" s="48" t="s">
        <v>68</v>
      </c>
      <c r="B13" s="42" t="s">
        <v>59</v>
      </c>
      <c r="C13" s="43">
        <v>0.71527777777777779</v>
      </c>
      <c r="D13" s="40">
        <v>55.519120000000001</v>
      </c>
      <c r="E13" s="40">
        <v>-4.9497499999999999</v>
      </c>
      <c r="F13" s="16" t="s">
        <v>98</v>
      </c>
      <c r="G13" s="16" t="s">
        <v>97</v>
      </c>
      <c r="H13" s="15">
        <v>48</v>
      </c>
      <c r="I13" s="46">
        <v>3</v>
      </c>
      <c r="J13" s="45" t="s">
        <v>17</v>
      </c>
      <c r="K13" s="15">
        <v>2</v>
      </c>
      <c r="L13" s="40">
        <v>3</v>
      </c>
      <c r="M13" s="46" t="s">
        <v>36</v>
      </c>
      <c r="N13" s="15" t="s">
        <v>18</v>
      </c>
      <c r="O13" s="46">
        <v>1681</v>
      </c>
      <c r="P13" s="46" t="s">
        <v>40</v>
      </c>
      <c r="Q13" s="40" t="s">
        <v>85</v>
      </c>
      <c r="R13"/>
    </row>
    <row r="14" spans="1:18" s="38" customFormat="1" x14ac:dyDescent="0.25">
      <c r="A14" s="41" t="s">
        <v>44</v>
      </c>
      <c r="B14" s="42" t="s">
        <v>39</v>
      </c>
      <c r="C14" s="43">
        <v>0.4548611111111111</v>
      </c>
      <c r="D14" s="15">
        <v>55.513069999999999</v>
      </c>
      <c r="E14" s="40">
        <v>-4.8113000000000001</v>
      </c>
      <c r="F14" s="40" t="s">
        <v>72</v>
      </c>
      <c r="G14" s="40" t="s">
        <v>81</v>
      </c>
      <c r="H14" s="15">
        <v>63</v>
      </c>
      <c r="I14" s="46">
        <v>3</v>
      </c>
      <c r="J14" s="45" t="s">
        <v>17</v>
      </c>
      <c r="K14" s="15">
        <v>2</v>
      </c>
      <c r="L14" s="15">
        <v>1</v>
      </c>
      <c r="M14" s="46" t="s">
        <v>36</v>
      </c>
      <c r="N14" s="15" t="s">
        <v>18</v>
      </c>
      <c r="O14" s="46">
        <v>1681</v>
      </c>
      <c r="P14" s="46" t="s">
        <v>40</v>
      </c>
      <c r="Q14" s="46" t="s">
        <v>82</v>
      </c>
      <c r="R14"/>
    </row>
    <row r="15" spans="1:18" s="38" customFormat="1" x14ac:dyDescent="0.25">
      <c r="A15" s="41" t="s">
        <v>43</v>
      </c>
      <c r="B15" s="42" t="s">
        <v>39</v>
      </c>
      <c r="C15" s="43">
        <v>0.4375</v>
      </c>
      <c r="D15" s="40">
        <v>55.51585</v>
      </c>
      <c r="E15" s="15">
        <v>-4.8921000000000001</v>
      </c>
      <c r="F15" s="40" t="s">
        <v>72</v>
      </c>
      <c r="G15" s="40" t="s">
        <v>81</v>
      </c>
      <c r="H15" s="15">
        <v>81</v>
      </c>
      <c r="I15" s="46">
        <v>3</v>
      </c>
      <c r="J15" s="45" t="s">
        <v>17</v>
      </c>
      <c r="K15" s="15">
        <v>2</v>
      </c>
      <c r="L15" s="15">
        <v>2</v>
      </c>
      <c r="M15" s="46" t="s">
        <v>36</v>
      </c>
      <c r="N15" s="15" t="s">
        <v>18</v>
      </c>
      <c r="O15" s="46">
        <v>1681</v>
      </c>
      <c r="P15" s="46" t="s">
        <v>40</v>
      </c>
      <c r="Q15" s="46" t="s">
        <v>82</v>
      </c>
      <c r="R15"/>
    </row>
    <row r="16" spans="1:18" s="38" customFormat="1" x14ac:dyDescent="0.25">
      <c r="A16" s="48" t="s">
        <v>66</v>
      </c>
      <c r="B16" s="42" t="s">
        <v>59</v>
      </c>
      <c r="C16" s="43">
        <v>0.68055555555555547</v>
      </c>
      <c r="D16" s="40">
        <v>55.479320000000001</v>
      </c>
      <c r="E16" s="40">
        <v>-4.9692299999999996</v>
      </c>
      <c r="F16" s="16" t="s">
        <v>98</v>
      </c>
      <c r="G16" s="16" t="s">
        <v>97</v>
      </c>
      <c r="H16" s="15">
        <v>68</v>
      </c>
      <c r="I16" s="46">
        <v>3</v>
      </c>
      <c r="J16" s="45" t="s">
        <v>17</v>
      </c>
      <c r="K16" s="15">
        <v>2</v>
      </c>
      <c r="L16" s="40">
        <v>3</v>
      </c>
      <c r="M16" s="46" t="s">
        <v>36</v>
      </c>
      <c r="N16" s="15" t="s">
        <v>18</v>
      </c>
      <c r="O16" s="46">
        <v>1681</v>
      </c>
      <c r="P16" s="46" t="s">
        <v>40</v>
      </c>
      <c r="Q16" s="40" t="s">
        <v>85</v>
      </c>
      <c r="R16"/>
    </row>
    <row r="17" spans="1:18" s="38" customFormat="1" x14ac:dyDescent="0.25">
      <c r="A17" s="48" t="s">
        <v>65</v>
      </c>
      <c r="B17" s="42" t="s">
        <v>59</v>
      </c>
      <c r="C17" s="43">
        <v>0.66597222222222219</v>
      </c>
      <c r="D17" s="40">
        <v>55.469200000000001</v>
      </c>
      <c r="E17" s="40">
        <v>-5.0172800000000004</v>
      </c>
      <c r="F17" s="16" t="s">
        <v>98</v>
      </c>
      <c r="G17" s="16" t="s">
        <v>97</v>
      </c>
      <c r="H17" s="15">
        <v>108</v>
      </c>
      <c r="I17" s="46">
        <v>3</v>
      </c>
      <c r="J17" s="45" t="s">
        <v>17</v>
      </c>
      <c r="K17" s="15">
        <v>2</v>
      </c>
      <c r="L17" s="40">
        <v>3</v>
      </c>
      <c r="M17" s="46" t="s">
        <v>36</v>
      </c>
      <c r="N17" s="15" t="s">
        <v>18</v>
      </c>
      <c r="O17" s="46">
        <v>1681</v>
      </c>
      <c r="P17" s="46" t="s">
        <v>40</v>
      </c>
      <c r="Q17" s="40" t="s">
        <v>85</v>
      </c>
      <c r="R17"/>
    </row>
    <row r="18" spans="1:18" s="38" customFormat="1" x14ac:dyDescent="0.25">
      <c r="A18" s="41" t="s">
        <v>46</v>
      </c>
      <c r="B18" s="42" t="s">
        <v>39</v>
      </c>
      <c r="C18" s="43">
        <v>0.4861111111111111</v>
      </c>
      <c r="D18" s="15">
        <v>55.467329999999997</v>
      </c>
      <c r="E18" s="15">
        <v>-4.86578</v>
      </c>
      <c r="F18" s="16" t="s">
        <v>98</v>
      </c>
      <c r="G18" s="16" t="s">
        <v>97</v>
      </c>
      <c r="H18" s="15">
        <v>75</v>
      </c>
      <c r="I18" s="46">
        <v>3</v>
      </c>
      <c r="J18" s="45" t="s">
        <v>17</v>
      </c>
      <c r="K18" s="15">
        <v>2</v>
      </c>
      <c r="L18" s="15">
        <v>3</v>
      </c>
      <c r="M18" s="46" t="s">
        <v>36</v>
      </c>
      <c r="N18" s="15" t="s">
        <v>18</v>
      </c>
      <c r="O18" s="46">
        <v>1681</v>
      </c>
      <c r="P18" s="46" t="s">
        <v>40</v>
      </c>
      <c r="Q18" s="40" t="s">
        <v>85</v>
      </c>
      <c r="R18"/>
    </row>
    <row r="19" spans="1:18" s="38" customFormat="1" x14ac:dyDescent="0.25">
      <c r="A19" s="41" t="s">
        <v>45</v>
      </c>
      <c r="B19" s="42" t="s">
        <v>39</v>
      </c>
      <c r="C19" s="43">
        <v>0.47222222222222227</v>
      </c>
      <c r="D19" s="15">
        <v>55.469470000000001</v>
      </c>
      <c r="E19" s="15">
        <v>-4.8256800000000002</v>
      </c>
      <c r="F19" s="16" t="s">
        <v>98</v>
      </c>
      <c r="G19" s="16" t="s">
        <v>97</v>
      </c>
      <c r="H19" s="15">
        <v>64</v>
      </c>
      <c r="I19" s="46">
        <v>3</v>
      </c>
      <c r="J19" s="45" t="s">
        <v>17</v>
      </c>
      <c r="K19" s="15">
        <v>2</v>
      </c>
      <c r="L19" s="15">
        <v>3</v>
      </c>
      <c r="M19" s="46" t="s">
        <v>36</v>
      </c>
      <c r="N19" s="15" t="s">
        <v>18</v>
      </c>
      <c r="O19" s="46">
        <v>1681</v>
      </c>
      <c r="P19" s="46" t="s">
        <v>40</v>
      </c>
      <c r="Q19" s="40" t="s">
        <v>85</v>
      </c>
      <c r="R19"/>
    </row>
    <row r="20" spans="1:18" s="38" customFormat="1" x14ac:dyDescent="0.25">
      <c r="A20" s="41" t="s">
        <v>58</v>
      </c>
      <c r="B20" s="42" t="s">
        <v>39</v>
      </c>
      <c r="C20" s="43">
        <v>0.75694444444444453</v>
      </c>
      <c r="D20" s="40">
        <v>55.421770000000002</v>
      </c>
      <c r="E20" s="40">
        <v>-5.0009800000000002</v>
      </c>
      <c r="F20" s="16" t="s">
        <v>98</v>
      </c>
      <c r="G20" s="16" t="s">
        <v>97</v>
      </c>
      <c r="H20" s="15">
        <v>75</v>
      </c>
      <c r="I20" s="46">
        <v>3</v>
      </c>
      <c r="J20" s="45" t="s">
        <v>17</v>
      </c>
      <c r="K20" s="15">
        <v>2</v>
      </c>
      <c r="L20" s="40">
        <v>3</v>
      </c>
      <c r="M20" s="46" t="s">
        <v>36</v>
      </c>
      <c r="N20" s="15" t="s">
        <v>18</v>
      </c>
      <c r="O20" s="46">
        <v>1681</v>
      </c>
      <c r="P20" s="46" t="s">
        <v>40</v>
      </c>
      <c r="Q20" s="40" t="s">
        <v>85</v>
      </c>
      <c r="R20"/>
    </row>
    <row r="21" spans="1:18" s="38" customFormat="1" x14ac:dyDescent="0.25">
      <c r="A21" s="48" t="s">
        <v>75</v>
      </c>
      <c r="B21" s="42" t="s">
        <v>59</v>
      </c>
      <c r="C21" s="43">
        <v>0.53680555555555554</v>
      </c>
      <c r="D21" s="40">
        <v>55.422130000000003</v>
      </c>
      <c r="E21" s="40">
        <v>-5.0225499999999998</v>
      </c>
      <c r="F21" s="16" t="s">
        <v>98</v>
      </c>
      <c r="G21" s="16" t="s">
        <v>97</v>
      </c>
      <c r="H21" s="15">
        <v>87</v>
      </c>
      <c r="I21" s="46">
        <v>3</v>
      </c>
      <c r="J21" s="45" t="s">
        <v>17</v>
      </c>
      <c r="K21" s="15">
        <v>2</v>
      </c>
      <c r="L21" s="40">
        <v>3</v>
      </c>
      <c r="M21" s="46" t="s">
        <v>36</v>
      </c>
      <c r="N21" s="15" t="s">
        <v>18</v>
      </c>
      <c r="O21" s="46">
        <v>1681</v>
      </c>
      <c r="P21" s="46" t="s">
        <v>40</v>
      </c>
      <c r="Q21" s="40" t="s">
        <v>85</v>
      </c>
      <c r="R21"/>
    </row>
    <row r="22" spans="1:18" s="38" customFormat="1" x14ac:dyDescent="0.25">
      <c r="A22" s="41" t="s">
        <v>57</v>
      </c>
      <c r="B22" s="42" t="s">
        <v>39</v>
      </c>
      <c r="C22" s="43">
        <v>0.72916666666666663</v>
      </c>
      <c r="D22" s="40">
        <v>55.427819999999997</v>
      </c>
      <c r="E22" s="40">
        <v>-5.0769799999999998</v>
      </c>
      <c r="F22" s="40" t="s">
        <v>87</v>
      </c>
      <c r="G22" s="40" t="s">
        <v>37</v>
      </c>
      <c r="H22" s="15">
        <v>48</v>
      </c>
      <c r="I22" s="46">
        <v>3</v>
      </c>
      <c r="J22" s="45" t="s">
        <v>17</v>
      </c>
      <c r="K22" s="15">
        <v>2</v>
      </c>
      <c r="L22" s="40">
        <v>3</v>
      </c>
      <c r="M22" s="46" t="s">
        <v>36</v>
      </c>
      <c r="N22" s="15" t="s">
        <v>18</v>
      </c>
      <c r="O22" s="46">
        <v>1681</v>
      </c>
      <c r="P22" s="46" t="s">
        <v>40</v>
      </c>
      <c r="Q22" s="40" t="s">
        <v>86</v>
      </c>
      <c r="R22"/>
    </row>
    <row r="23" spans="1:18" s="38" customFormat="1" x14ac:dyDescent="0.25">
      <c r="A23" s="41" t="s">
        <v>47</v>
      </c>
      <c r="B23" s="42" t="s">
        <v>39</v>
      </c>
      <c r="C23" s="43">
        <v>0.50347222222222221</v>
      </c>
      <c r="D23" s="15">
        <v>55.436770000000003</v>
      </c>
      <c r="E23" s="15">
        <v>-4.9119200000000003</v>
      </c>
      <c r="F23" s="40" t="s">
        <v>84</v>
      </c>
      <c r="G23" s="40" t="s">
        <v>81</v>
      </c>
      <c r="H23" s="15">
        <v>73</v>
      </c>
      <c r="I23" s="46">
        <v>3</v>
      </c>
      <c r="J23" s="45" t="s">
        <v>17</v>
      </c>
      <c r="K23" s="15">
        <v>2</v>
      </c>
      <c r="L23" s="15">
        <v>1</v>
      </c>
      <c r="M23" s="46" t="s">
        <v>36</v>
      </c>
      <c r="N23" s="15" t="s">
        <v>18</v>
      </c>
      <c r="O23" s="46">
        <v>1681</v>
      </c>
      <c r="P23" s="46" t="s">
        <v>40</v>
      </c>
      <c r="Q23" s="46" t="s">
        <v>81</v>
      </c>
      <c r="R23"/>
    </row>
    <row r="24" spans="1:18" s="38" customFormat="1" x14ac:dyDescent="0.25">
      <c r="A24" s="41" t="s">
        <v>48</v>
      </c>
      <c r="B24" s="42" t="s">
        <v>39</v>
      </c>
      <c r="C24" s="43">
        <v>0.5180555555555556</v>
      </c>
      <c r="D24" s="15">
        <v>55.415469999999999</v>
      </c>
      <c r="E24" s="15">
        <v>-4.8882300000000001</v>
      </c>
      <c r="F24" s="40" t="s">
        <v>83</v>
      </c>
      <c r="G24" s="40" t="s">
        <v>81</v>
      </c>
      <c r="H24" s="15">
        <v>68</v>
      </c>
      <c r="I24" s="46">
        <v>3</v>
      </c>
      <c r="J24" s="45" t="s">
        <v>17</v>
      </c>
      <c r="K24" s="15">
        <v>2</v>
      </c>
      <c r="L24" s="15">
        <v>2</v>
      </c>
      <c r="M24" s="46" t="s">
        <v>36</v>
      </c>
      <c r="N24" s="15" t="s">
        <v>18</v>
      </c>
      <c r="O24" s="46">
        <v>1681</v>
      </c>
      <c r="P24" s="46" t="s">
        <v>40</v>
      </c>
      <c r="Q24" s="46" t="s">
        <v>82</v>
      </c>
      <c r="R24"/>
    </row>
    <row r="25" spans="1:18" s="38" customFormat="1" x14ac:dyDescent="0.25">
      <c r="A25" s="41" t="s">
        <v>56</v>
      </c>
      <c r="B25" s="42" t="s">
        <v>39</v>
      </c>
      <c r="C25" s="43">
        <v>0.70486111111111116</v>
      </c>
      <c r="D25" s="40">
        <v>55.394770000000001</v>
      </c>
      <c r="E25" s="40">
        <v>-5.0536300000000001</v>
      </c>
      <c r="F25" s="16" t="s">
        <v>98</v>
      </c>
      <c r="G25" s="16" t="s">
        <v>97</v>
      </c>
      <c r="H25" s="15">
        <v>84</v>
      </c>
      <c r="I25" s="46">
        <v>3</v>
      </c>
      <c r="J25" s="45" t="s">
        <v>17</v>
      </c>
      <c r="K25" s="15">
        <v>2</v>
      </c>
      <c r="L25" s="40">
        <v>3</v>
      </c>
      <c r="M25" s="46" t="s">
        <v>36</v>
      </c>
      <c r="N25" s="15" t="s">
        <v>18</v>
      </c>
      <c r="O25" s="46">
        <v>1681</v>
      </c>
      <c r="P25" s="46" t="s">
        <v>40</v>
      </c>
      <c r="Q25" s="40" t="s">
        <v>85</v>
      </c>
      <c r="R25"/>
    </row>
    <row r="26" spans="1:18" s="38" customFormat="1" x14ac:dyDescent="0.25">
      <c r="A26" s="48" t="s">
        <v>74</v>
      </c>
      <c r="B26" s="42" t="s">
        <v>59</v>
      </c>
      <c r="C26" s="43">
        <v>0.62916666666666665</v>
      </c>
      <c r="D26" s="40">
        <v>55.389650000000003</v>
      </c>
      <c r="E26" s="40">
        <v>-5.0767199999999999</v>
      </c>
      <c r="F26" s="16" t="s">
        <v>98</v>
      </c>
      <c r="G26" s="16" t="s">
        <v>97</v>
      </c>
      <c r="H26" s="15">
        <v>81</v>
      </c>
      <c r="I26" s="46">
        <v>3</v>
      </c>
      <c r="J26" s="45" t="s">
        <v>17</v>
      </c>
      <c r="K26" s="15">
        <v>2</v>
      </c>
      <c r="L26" s="40">
        <v>3</v>
      </c>
      <c r="M26" s="46" t="s">
        <v>36</v>
      </c>
      <c r="N26" s="15" t="s">
        <v>18</v>
      </c>
      <c r="O26" s="46">
        <v>1681</v>
      </c>
      <c r="P26" s="46" t="s">
        <v>40</v>
      </c>
      <c r="Q26" s="40" t="s">
        <v>85</v>
      </c>
      <c r="R26"/>
    </row>
    <row r="27" spans="1:18" s="38" customFormat="1" x14ac:dyDescent="0.25">
      <c r="A27" s="41" t="s">
        <v>55</v>
      </c>
      <c r="B27" s="42" t="s">
        <v>39</v>
      </c>
      <c r="C27" s="43">
        <v>0.68958333333333333</v>
      </c>
      <c r="D27" s="40">
        <v>55.375999999999998</v>
      </c>
      <c r="E27" s="40">
        <v>-5.0358799999999997</v>
      </c>
      <c r="F27" s="16" t="s">
        <v>98</v>
      </c>
      <c r="G27" s="16" t="s">
        <v>97</v>
      </c>
      <c r="H27" s="15">
        <v>65</v>
      </c>
      <c r="I27" s="46">
        <v>3</v>
      </c>
      <c r="J27" s="45" t="s">
        <v>17</v>
      </c>
      <c r="K27" s="15">
        <v>2</v>
      </c>
      <c r="L27" s="40">
        <v>3</v>
      </c>
      <c r="M27" s="46" t="s">
        <v>36</v>
      </c>
      <c r="N27" s="15" t="s">
        <v>18</v>
      </c>
      <c r="O27" s="46">
        <v>1681</v>
      </c>
      <c r="P27" s="46" t="s">
        <v>40</v>
      </c>
      <c r="Q27" s="40" t="s">
        <v>85</v>
      </c>
      <c r="R27"/>
    </row>
    <row r="28" spans="1:18" s="38" customFormat="1" x14ac:dyDescent="0.25">
      <c r="A28" s="48" t="s">
        <v>73</v>
      </c>
      <c r="B28" s="42" t="s">
        <v>59</v>
      </c>
      <c r="C28" s="43">
        <v>0.55555555555555558</v>
      </c>
      <c r="D28" s="40">
        <v>55.377830000000003</v>
      </c>
      <c r="E28" s="40">
        <v>-5.03078</v>
      </c>
      <c r="F28" s="16" t="s">
        <v>98</v>
      </c>
      <c r="G28" s="16" t="s">
        <v>97</v>
      </c>
      <c r="H28" s="15">
        <v>58</v>
      </c>
      <c r="I28" s="46">
        <v>3</v>
      </c>
      <c r="J28" s="45" t="s">
        <v>17</v>
      </c>
      <c r="K28" s="15">
        <v>2</v>
      </c>
      <c r="L28" s="40">
        <v>3</v>
      </c>
      <c r="M28" s="46" t="s">
        <v>36</v>
      </c>
      <c r="N28" s="15" t="s">
        <v>18</v>
      </c>
      <c r="O28" s="46">
        <v>1681</v>
      </c>
      <c r="P28" s="46" t="s">
        <v>40</v>
      </c>
      <c r="Q28" s="40" t="s">
        <v>85</v>
      </c>
      <c r="R28"/>
    </row>
    <row r="29" spans="1:18" s="38" customFormat="1" x14ac:dyDescent="0.25">
      <c r="A29" s="41" t="s">
        <v>49</v>
      </c>
      <c r="B29" s="42" t="s">
        <v>39</v>
      </c>
      <c r="C29" s="43">
        <v>0.53541666666666665</v>
      </c>
      <c r="D29" s="15">
        <v>55.396079999999998</v>
      </c>
      <c r="E29" s="15">
        <v>-4.9715699999999998</v>
      </c>
      <c r="F29" s="16" t="s">
        <v>98</v>
      </c>
      <c r="G29" s="16" t="s">
        <v>97</v>
      </c>
      <c r="H29" s="15">
        <v>63</v>
      </c>
      <c r="I29" s="46">
        <v>3</v>
      </c>
      <c r="J29" s="45" t="s">
        <v>17</v>
      </c>
      <c r="K29" s="15">
        <v>2</v>
      </c>
      <c r="L29" s="15">
        <v>3</v>
      </c>
      <c r="M29" s="46" t="s">
        <v>36</v>
      </c>
      <c r="N29" s="15" t="s">
        <v>18</v>
      </c>
      <c r="O29" s="46">
        <v>1681</v>
      </c>
      <c r="P29" s="46" t="s">
        <v>40</v>
      </c>
      <c r="Q29" s="40" t="s">
        <v>85</v>
      </c>
      <c r="R29"/>
    </row>
    <row r="30" spans="1:18" s="38" customFormat="1" x14ac:dyDescent="0.25">
      <c r="A30" s="41" t="s">
        <v>50</v>
      </c>
      <c r="B30" s="42" t="s">
        <v>39</v>
      </c>
      <c r="C30" s="43">
        <v>0.60069444444444442</v>
      </c>
      <c r="D30" s="40">
        <v>55.377650000000003</v>
      </c>
      <c r="E30" s="40">
        <v>-4.9221700000000004</v>
      </c>
      <c r="F30" s="16" t="s">
        <v>98</v>
      </c>
      <c r="G30" s="16" t="s">
        <v>97</v>
      </c>
      <c r="H30" s="15">
        <v>60</v>
      </c>
      <c r="I30" s="46">
        <v>3</v>
      </c>
      <c r="J30" s="45" t="s">
        <v>17</v>
      </c>
      <c r="K30" s="15">
        <v>2</v>
      </c>
      <c r="L30" s="15">
        <v>3</v>
      </c>
      <c r="M30" s="46" t="s">
        <v>36</v>
      </c>
      <c r="N30" s="15" t="s">
        <v>18</v>
      </c>
      <c r="O30" s="46">
        <v>1681</v>
      </c>
      <c r="P30" s="46" t="s">
        <v>40</v>
      </c>
      <c r="Q30" s="40" t="s">
        <v>85</v>
      </c>
      <c r="R30"/>
    </row>
    <row r="31" spans="1:18" s="38" customFormat="1" x14ac:dyDescent="0.25">
      <c r="A31" s="41" t="s">
        <v>54</v>
      </c>
      <c r="B31" s="42" t="s">
        <v>39</v>
      </c>
      <c r="C31" s="43">
        <v>0.67361111111111116</v>
      </c>
      <c r="D31" s="40">
        <v>55.34713</v>
      </c>
      <c r="E31" s="40">
        <v>-5.10947</v>
      </c>
      <c r="F31" s="16" t="s">
        <v>98</v>
      </c>
      <c r="G31" s="16" t="s">
        <v>97</v>
      </c>
      <c r="H31" s="15">
        <v>58</v>
      </c>
      <c r="I31" s="46">
        <v>3</v>
      </c>
      <c r="J31" s="45" t="s">
        <v>17</v>
      </c>
      <c r="K31" s="15">
        <v>2</v>
      </c>
      <c r="L31" s="40">
        <v>3</v>
      </c>
      <c r="M31" s="46" t="s">
        <v>36</v>
      </c>
      <c r="N31" s="15" t="s">
        <v>18</v>
      </c>
      <c r="O31" s="46">
        <v>1681</v>
      </c>
      <c r="P31" s="46" t="s">
        <v>40</v>
      </c>
      <c r="Q31" s="40" t="s">
        <v>85</v>
      </c>
      <c r="R31"/>
    </row>
    <row r="32" spans="1:18" s="38" customFormat="1" x14ac:dyDescent="0.25">
      <c r="A32" s="41" t="s">
        <v>53</v>
      </c>
      <c r="B32" s="42" t="s">
        <v>39</v>
      </c>
      <c r="C32" s="43">
        <v>0.64722222222222225</v>
      </c>
      <c r="D32" s="40">
        <v>55.339100000000002</v>
      </c>
      <c r="E32" s="40">
        <v>-5.0037500000000001</v>
      </c>
      <c r="F32" s="16" t="s">
        <v>98</v>
      </c>
      <c r="G32" s="16" t="s">
        <v>97</v>
      </c>
      <c r="H32" s="15">
        <v>54</v>
      </c>
      <c r="I32" s="46">
        <v>3</v>
      </c>
      <c r="J32" s="45" t="s">
        <v>17</v>
      </c>
      <c r="K32" s="15">
        <v>2</v>
      </c>
      <c r="L32" s="40">
        <v>3</v>
      </c>
      <c r="M32" s="46" t="s">
        <v>36</v>
      </c>
      <c r="N32" s="15" t="s">
        <v>18</v>
      </c>
      <c r="O32" s="46">
        <v>1681</v>
      </c>
      <c r="P32" s="46" t="s">
        <v>40</v>
      </c>
      <c r="Q32" s="40" t="s">
        <v>85</v>
      </c>
      <c r="R32"/>
    </row>
    <row r="33" spans="1:18" s="38" customFormat="1" x14ac:dyDescent="0.25">
      <c r="A33" s="41" t="s">
        <v>51</v>
      </c>
      <c r="B33" s="42" t="s">
        <v>39</v>
      </c>
      <c r="C33" s="43">
        <v>0.61249999999999993</v>
      </c>
      <c r="D33" s="40">
        <v>55.36112</v>
      </c>
      <c r="E33" s="40">
        <v>-4.9457000000000004</v>
      </c>
      <c r="F33" s="16" t="s">
        <v>98</v>
      </c>
      <c r="G33" s="16" t="s">
        <v>97</v>
      </c>
      <c r="H33" s="15">
        <v>58</v>
      </c>
      <c r="I33" s="46">
        <v>3</v>
      </c>
      <c r="J33" s="45" t="s">
        <v>17</v>
      </c>
      <c r="K33" s="15">
        <v>2</v>
      </c>
      <c r="L33" s="40">
        <v>3</v>
      </c>
      <c r="M33" s="46" t="s">
        <v>36</v>
      </c>
      <c r="N33" s="15" t="s">
        <v>18</v>
      </c>
      <c r="O33" s="46">
        <v>1681</v>
      </c>
      <c r="P33" s="46" t="s">
        <v>40</v>
      </c>
      <c r="Q33" s="40" t="s">
        <v>85</v>
      </c>
      <c r="R33"/>
    </row>
    <row r="34" spans="1:18" s="38" customFormat="1" x14ac:dyDescent="0.25">
      <c r="A34" s="41" t="s">
        <v>52</v>
      </c>
      <c r="B34" s="42" t="s">
        <v>39</v>
      </c>
      <c r="C34" s="43">
        <v>0.62569444444444444</v>
      </c>
      <c r="D34" s="40">
        <v>55.341569999999997</v>
      </c>
      <c r="E34" s="40">
        <v>-4.9294000000000002</v>
      </c>
      <c r="F34" s="16" t="s">
        <v>98</v>
      </c>
      <c r="G34" s="16" t="s">
        <v>97</v>
      </c>
      <c r="H34" s="15">
        <v>60</v>
      </c>
      <c r="I34" s="46">
        <v>3</v>
      </c>
      <c r="J34" s="45" t="s">
        <v>17</v>
      </c>
      <c r="K34" s="15">
        <v>2</v>
      </c>
      <c r="L34" s="40">
        <v>4</v>
      </c>
      <c r="M34" s="46" t="s">
        <v>36</v>
      </c>
      <c r="N34" s="15" t="s">
        <v>18</v>
      </c>
      <c r="O34" s="46">
        <v>1681</v>
      </c>
      <c r="P34" s="46" t="s">
        <v>40</v>
      </c>
      <c r="Q34" s="40" t="s">
        <v>85</v>
      </c>
      <c r="R34"/>
    </row>
    <row r="35" spans="1:18" x14ac:dyDescent="0.25">
      <c r="A35" s="36"/>
      <c r="I35" s="13"/>
      <c r="J35" s="14"/>
      <c r="K35" s="15"/>
      <c r="L35" s="40"/>
    </row>
  </sheetData>
  <sortState xmlns:xlrd2="http://schemas.microsoft.com/office/spreadsheetml/2017/richdata2" ref="A2:Q34">
    <sortCondition ref="A2:A34"/>
  </sortState>
  <phoneticPr fontId="10" type="noConversion"/>
  <conditionalFormatting sqref="D1:D2 D4:D1048576">
    <cfRule type="duplicateValues" dxfId="3" priority="1"/>
    <cfRule type="expression" priority="7">
      <formula>"len($D$11)&lt;4"</formula>
    </cfRule>
    <cfRule type="duplicateValues" dxfId="2" priority="11"/>
    <cfRule type="duplicateValues" dxfId="1" priority="13"/>
  </conditionalFormatting>
  <conditionalFormatting sqref="E1:E2 E4:E1048576">
    <cfRule type="duplicateValues" dxfId="0" priority="2"/>
  </conditionalFormatting>
  <pageMargins left="0.7" right="0.7" top="0.75" bottom="0.75" header="0.3" footer="0.3"/>
  <pageSetup paperSize="9" scale="5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38"/>
  <sheetViews>
    <sheetView zoomScale="85" zoomScaleNormal="85" workbookViewId="0">
      <selection activeCell="F13" sqref="F13"/>
    </sheetView>
  </sheetViews>
  <sheetFormatPr defaultColWidth="9.140625" defaultRowHeight="15" x14ac:dyDescent="0.25"/>
  <cols>
    <col min="1" max="1" width="24" customWidth="1"/>
    <col min="2" max="2" width="10.5703125" style="17" customWidth="1"/>
    <col min="3" max="3" width="9.140625" style="17"/>
    <col min="4" max="4" width="9.85546875" style="17" customWidth="1"/>
    <col min="5" max="5" width="11.28515625" style="17" customWidth="1"/>
    <col min="6" max="6" width="9.140625" style="17"/>
    <col min="7" max="7" width="9.28515625"/>
    <col min="8" max="8" width="19.5703125" customWidth="1"/>
    <col min="9" max="9" width="22.28515625" customWidth="1"/>
    <col min="10" max="16384" width="9.140625" style="17"/>
  </cols>
  <sheetData>
    <row r="1" spans="1:9" ht="24.75" customHeight="1" x14ac:dyDescent="0.25"/>
    <row r="2" spans="1:9" ht="15.75" thickBot="1" x14ac:dyDescent="0.3"/>
    <row r="3" spans="1:9" ht="15.75" thickBot="1" x14ac:dyDescent="0.3">
      <c r="A3" s="21" t="s">
        <v>19</v>
      </c>
      <c r="B3" s="49" t="s">
        <v>20</v>
      </c>
      <c r="C3" s="51" t="s">
        <v>21</v>
      </c>
      <c r="D3" s="51" t="s">
        <v>22</v>
      </c>
      <c r="E3" s="51" t="s">
        <v>23</v>
      </c>
      <c r="F3" s="51" t="s">
        <v>24</v>
      </c>
      <c r="G3" s="53" t="s">
        <v>25</v>
      </c>
      <c r="H3" s="55" t="s">
        <v>6</v>
      </c>
      <c r="I3" s="57" t="s">
        <v>26</v>
      </c>
    </row>
    <row r="4" spans="1:9" ht="15" customHeight="1" thickBot="1" x14ac:dyDescent="0.3">
      <c r="A4" s="22" t="str">
        <f>'HI1681'!A2</f>
        <v>A01</v>
      </c>
      <c r="B4" s="50"/>
      <c r="C4" s="52"/>
      <c r="D4" s="52"/>
      <c r="E4" s="52"/>
      <c r="F4" s="52"/>
      <c r="G4" s="54"/>
      <c r="H4" s="56"/>
      <c r="I4" s="58"/>
    </row>
    <row r="5" spans="1:9" x14ac:dyDescent="0.25">
      <c r="A5" s="23"/>
      <c r="B5" s="32">
        <v>0</v>
      </c>
      <c r="C5" s="33">
        <v>0</v>
      </c>
      <c r="D5" s="33">
        <v>0</v>
      </c>
      <c r="E5" s="33">
        <v>0</v>
      </c>
      <c r="F5" s="18">
        <v>0</v>
      </c>
      <c r="G5" s="25">
        <f>SUM(B5:F5)</f>
        <v>0</v>
      </c>
      <c r="H5" s="28" t="str">
        <f>IF(G5&lt;&gt;100,"",IF(B5&gt;80,"Gravel",IF(AND(B5&gt;30,(F5&gt;=C5+D5+E5)),"Muddy Gravel",IF(AND(B5&gt;30,((F5*9)&gt;=C5+D5+E5)),"Muddy Sandy Gravel",IF(B5&gt;30,"Sandy Gravel",IF(AND(B5&gt;5,F5&gt;=C5+D5+E5),"Gravelly Mud",IF(AND(B5&gt;5,F5*9 &gt;= C5+D5+E5),"Gravelly Muddy Sand",IF(B5&gt;5,"Gravelly Sand",IF(F5/9&gt;=C5+D5+E5,"Mud",IF(F5&gt;=C5+D5+E5,"Sandy Mud",IF(F5*9 &gt;=C5+D5+E5,"Muddy Sand","Sand")))))))))))</f>
        <v/>
      </c>
      <c r="I5" s="30" t="str">
        <f>IF(G5&lt;&gt;100,"",IF(B5=80,"Yes",IF(B5=30,"Yes",IF(B5=5,"Yes",IF(AND(B5&lt;80,F5=C5+D5+E5),"Yes",IF(AND(B5&lt;5,F5*9=C5+D5+E5),"Yes",IF(AND(B5&lt;80,F5/9=C5+D5+E5),"Yes","No")))))))</f>
        <v/>
      </c>
    </row>
    <row r="6" spans="1:9" ht="15.75" customHeight="1" thickBot="1" x14ac:dyDescent="0.3">
      <c r="A6" s="24"/>
      <c r="B6" s="19"/>
      <c r="C6" s="19"/>
      <c r="D6" s="19"/>
      <c r="E6" s="19"/>
      <c r="F6" s="19"/>
      <c r="G6" s="26"/>
      <c r="H6" s="28"/>
      <c r="I6" s="30"/>
    </row>
    <row r="7" spans="1:9" ht="15.75" thickBot="1" x14ac:dyDescent="0.3">
      <c r="A7" s="21" t="s">
        <v>19</v>
      </c>
      <c r="B7" s="49" t="s">
        <v>20</v>
      </c>
      <c r="C7" s="51" t="s">
        <v>21</v>
      </c>
      <c r="D7" s="51" t="s">
        <v>22</v>
      </c>
      <c r="E7" s="51" t="s">
        <v>23</v>
      </c>
      <c r="F7" s="51" t="s">
        <v>24</v>
      </c>
      <c r="G7" s="53" t="s">
        <v>25</v>
      </c>
      <c r="H7" s="55" t="s">
        <v>6</v>
      </c>
      <c r="I7" s="57" t="s">
        <v>26</v>
      </c>
    </row>
    <row r="8" spans="1:9" ht="15" customHeight="1" thickBot="1" x14ac:dyDescent="0.3">
      <c r="A8" s="22" t="str">
        <f>'HI1681'!A3</f>
        <v>A02</v>
      </c>
      <c r="B8" s="50"/>
      <c r="C8" s="52"/>
      <c r="D8" s="52"/>
      <c r="E8" s="52"/>
      <c r="F8" s="52"/>
      <c r="G8" s="54"/>
      <c r="H8" s="56"/>
      <c r="I8" s="58"/>
    </row>
    <row r="9" spans="1:9" ht="15.75" customHeight="1" x14ac:dyDescent="0.25">
      <c r="A9" s="23"/>
      <c r="B9" s="32">
        <v>1</v>
      </c>
      <c r="C9" s="33">
        <v>5</v>
      </c>
      <c r="D9" s="33">
        <v>50</v>
      </c>
      <c r="E9" s="33">
        <v>40</v>
      </c>
      <c r="F9" s="18">
        <v>4</v>
      </c>
      <c r="G9" s="25">
        <f>SUM(B9:F9)</f>
        <v>100</v>
      </c>
      <c r="H9" s="28" t="str">
        <f>IF(G9&lt;&gt;100,"",IF(B9&gt;80,"Gravel",IF(AND(B9&gt;30,(F9&gt;=C9+D9+E9)),"Muddy Gravel",IF(AND(B9&gt;30,((F9*9)&gt;=C9+D9+E9)),"Muddy Sandy Gravel",IF(B9&gt;30,"Sandy Gravel",IF(AND(B9&gt;5,F9&gt;=C9+D9+E9),"Gravelly Mud",IF(AND(B9&gt;5,F9*9 &gt;= C9+D9+E9),"Gravelly Muddy Sand",IF(B9&gt;5,"Gravelly Sand",IF(F9/9&gt;=C9+D9+E9,"Mud",IF(F9&gt;=C9+D9+E9,"Sandy Mud",IF(F9*9 &gt;=C9+D9+E9,"Muddy Sand","Sand")))))))))))</f>
        <v>Sand</v>
      </c>
      <c r="I9" s="30" t="str">
        <f>IF(G9&lt;&gt;100,"",IF(B9=80,"Yes",IF(B9=30,"Yes",IF(B9=5,"Yes",IF(AND(B9&lt;80,F9=C9+D9+E9),"Yes",IF(AND(B9&lt;5,F9*9=C9+D9+E9),"Yes",IF(AND(B9&lt;80,F9/9=C9+D9+E9),"Yes","No")))))))</f>
        <v>No</v>
      </c>
    </row>
    <row r="10" spans="1:9" ht="15.75" thickBot="1" x14ac:dyDescent="0.3">
      <c r="A10" s="24"/>
      <c r="B10" s="19"/>
      <c r="C10" s="19"/>
      <c r="D10" s="19"/>
      <c r="E10" s="19"/>
      <c r="F10" s="19"/>
      <c r="G10" s="26"/>
      <c r="H10" s="28"/>
      <c r="I10" s="30"/>
    </row>
    <row r="11" spans="1:9" ht="15.75" thickBot="1" x14ac:dyDescent="0.3">
      <c r="A11" s="21" t="s">
        <v>19</v>
      </c>
      <c r="B11" s="49" t="s">
        <v>20</v>
      </c>
      <c r="C11" s="51" t="s">
        <v>21</v>
      </c>
      <c r="D11" s="51" t="s">
        <v>22</v>
      </c>
      <c r="E11" s="51" t="s">
        <v>23</v>
      </c>
      <c r="F11" s="51" t="s">
        <v>24</v>
      </c>
      <c r="G11" s="53" t="s">
        <v>25</v>
      </c>
      <c r="H11" s="55" t="s">
        <v>6</v>
      </c>
      <c r="I11" s="57" t="s">
        <v>26</v>
      </c>
    </row>
    <row r="12" spans="1:9" ht="15.75" customHeight="1" thickBot="1" x14ac:dyDescent="0.3">
      <c r="A12" s="22" t="str">
        <f>'HI1681'!A4</f>
        <v>B03</v>
      </c>
      <c r="B12" s="50"/>
      <c r="C12" s="52"/>
      <c r="D12" s="52"/>
      <c r="E12" s="52"/>
      <c r="F12" s="52"/>
      <c r="G12" s="54"/>
      <c r="H12" s="56"/>
      <c r="I12" s="58"/>
    </row>
    <row r="13" spans="1:9" ht="15" customHeight="1" x14ac:dyDescent="0.25">
      <c r="A13" s="23"/>
      <c r="B13" s="32">
        <v>0</v>
      </c>
      <c r="C13" s="33">
        <v>0</v>
      </c>
      <c r="D13" s="33">
        <v>0</v>
      </c>
      <c r="E13" s="33">
        <v>2</v>
      </c>
      <c r="F13" s="18">
        <v>98</v>
      </c>
      <c r="G13" s="25">
        <f t="shared" ref="G13" si="0">SUM(B13:F13)</f>
        <v>100</v>
      </c>
      <c r="H13" s="28" t="str">
        <f>IF(G13&lt;&gt;100,"",IF(B13&gt;80,"Gravel",IF(AND(B13&gt;30,(F13&gt;=C13+D13+E13)),"Muddy Gravel",IF(AND(B13&gt;30,((F13*9)&gt;=C13+D13+E13)),"Muddy Sandy Gravel",IF(B13&gt;30,"Sandy Gravel",IF(AND(B13&gt;5,F13&gt;=C13+D13+E13),"Gravelly Mud",IF(AND(B13&gt;5,F13*9 &gt;= C13+D13+E13),"Gravelly Muddy Sand",IF(B13&gt;5,"Gravelly Sand",IF(F13/9&gt;=C13+D13+E13,"Mud",IF(F13&gt;=C13+D13+E13,"Sandy Mud",IF(F13*9 &gt;=C13+D13+E13,"Muddy Sand","Sand")))))))))))</f>
        <v>Mud</v>
      </c>
      <c r="I13" s="30" t="str">
        <f t="shared" ref="I13" si="1">IF(G13&lt;&gt;100,"",IF(B13=80,"Yes",IF(B13=30,"Yes",IF(B13=5,"Yes",IF(AND(B13&lt;80,F13=C13+D13+E13),"Yes",IF(AND(B13&lt;5,F13*9=C13+D13+E13),"Yes",IF(AND(B13&lt;80,F13/9=C13+D13+E13),"Yes","No")))))))</f>
        <v>No</v>
      </c>
    </row>
    <row r="14" spans="1:9" ht="15.75" thickBot="1" x14ac:dyDescent="0.3">
      <c r="A14" s="24"/>
      <c r="B14" s="19"/>
      <c r="C14" s="19"/>
      <c r="D14" s="19"/>
      <c r="E14" s="19"/>
      <c r="F14" s="19"/>
      <c r="G14" s="26"/>
      <c r="H14" s="28"/>
      <c r="I14" s="30"/>
    </row>
    <row r="15" spans="1:9" ht="15.75" customHeight="1" thickBot="1" x14ac:dyDescent="0.3">
      <c r="A15" s="21" t="s">
        <v>19</v>
      </c>
      <c r="B15" s="49" t="s">
        <v>20</v>
      </c>
      <c r="C15" s="51" t="s">
        <v>21</v>
      </c>
      <c r="D15" s="51" t="s">
        <v>22</v>
      </c>
      <c r="E15" s="51" t="s">
        <v>23</v>
      </c>
      <c r="F15" s="51" t="s">
        <v>24</v>
      </c>
      <c r="G15" s="53" t="s">
        <v>25</v>
      </c>
      <c r="H15" s="55" t="s">
        <v>6</v>
      </c>
      <c r="I15" s="57" t="s">
        <v>26</v>
      </c>
    </row>
    <row r="16" spans="1:9" ht="15.75" thickBot="1" x14ac:dyDescent="0.3">
      <c r="A16" s="22" t="str">
        <f>'HI1681'!A5</f>
        <v>B04</v>
      </c>
      <c r="B16" s="50"/>
      <c r="C16" s="52"/>
      <c r="D16" s="52"/>
      <c r="E16" s="52"/>
      <c r="F16" s="52"/>
      <c r="G16" s="54"/>
      <c r="H16" s="56"/>
      <c r="I16" s="58"/>
    </row>
    <row r="17" spans="1:9" x14ac:dyDescent="0.25">
      <c r="A17" s="23"/>
      <c r="B17" s="32">
        <v>0</v>
      </c>
      <c r="C17" s="33">
        <v>0</v>
      </c>
      <c r="D17" s="33">
        <v>0</v>
      </c>
      <c r="E17" s="33">
        <v>2</v>
      </c>
      <c r="F17" s="18">
        <v>98</v>
      </c>
      <c r="G17" s="25">
        <f t="shared" ref="G17" si="2">SUM(B17:F17)</f>
        <v>100</v>
      </c>
      <c r="H17" s="28" t="str">
        <f>IF(G17&lt;&gt;100,"",IF(B17&gt;80,"Gravel",IF(AND(B17&gt;30,(F17&gt;=C17+D17+E17)),"Muddy Gravel",IF(AND(B17&gt;30,((F17*9)&gt;=C17+D17+E17)),"Muddy Sandy Gravel",IF(B17&gt;30,"Sandy Gravel",IF(AND(B17&gt;5,F17&gt;=C17+D17+E17),"Gravelly Mud",IF(AND(B17&gt;5,F17*9 &gt;= C17+D17+E17),"Gravelly Muddy Sand",IF(B17&gt;5,"Gravelly Sand",IF(F17/9&gt;=C17+D17+E17,"Mud",IF(F17&gt;=C17+D17+E17,"Sandy Mud",IF(F17*9 &gt;=C17+D17+E17,"Muddy Sand","Sand")))))))))))</f>
        <v>Mud</v>
      </c>
      <c r="I17" s="30" t="str">
        <f t="shared" ref="I17" si="3">IF(G17&lt;&gt;100,"",IF(B17=80,"Yes",IF(B17=30,"Yes",IF(B17=5,"Yes",IF(AND(B17&lt;80,F17=C17+D17+E17),"Yes",IF(AND(B17&lt;5,F17*9=C17+D17+E17),"Yes",IF(AND(B17&lt;80,F17/9=C17+D17+E17),"Yes","No")))))))</f>
        <v>No</v>
      </c>
    </row>
    <row r="18" spans="1:9" ht="15" customHeight="1" thickBot="1" x14ac:dyDescent="0.3">
      <c r="A18" s="24"/>
      <c r="B18" s="19"/>
      <c r="C18" s="19"/>
      <c r="D18" s="19"/>
      <c r="E18" s="19"/>
      <c r="F18" s="19"/>
      <c r="G18" s="26"/>
      <c r="H18" s="28"/>
      <c r="I18" s="30"/>
    </row>
    <row r="19" spans="1:9" ht="15.75" thickBot="1" x14ac:dyDescent="0.3">
      <c r="A19" s="21" t="s">
        <v>19</v>
      </c>
      <c r="B19" s="49" t="s">
        <v>20</v>
      </c>
      <c r="C19" s="51" t="s">
        <v>21</v>
      </c>
      <c r="D19" s="51" t="s">
        <v>22</v>
      </c>
      <c r="E19" s="51" t="s">
        <v>23</v>
      </c>
      <c r="F19" s="51" t="s">
        <v>24</v>
      </c>
      <c r="G19" s="53" t="s">
        <v>25</v>
      </c>
      <c r="H19" s="55" t="s">
        <v>6</v>
      </c>
      <c r="I19" s="57" t="s">
        <v>26</v>
      </c>
    </row>
    <row r="20" spans="1:9" ht="15.75" thickBot="1" x14ac:dyDescent="0.3">
      <c r="A20" s="22" t="str">
        <f>'HI1681'!A6</f>
        <v>B05</v>
      </c>
      <c r="B20" s="50"/>
      <c r="C20" s="52"/>
      <c r="D20" s="52"/>
      <c r="E20" s="52"/>
      <c r="F20" s="52"/>
      <c r="G20" s="54"/>
      <c r="H20" s="56"/>
      <c r="I20" s="58"/>
    </row>
    <row r="21" spans="1:9" x14ac:dyDescent="0.25">
      <c r="A21" s="23"/>
      <c r="B21" s="32">
        <v>0</v>
      </c>
      <c r="C21" s="33">
        <v>0</v>
      </c>
      <c r="D21" s="33">
        <v>0</v>
      </c>
      <c r="E21" s="33">
        <v>0</v>
      </c>
      <c r="F21" s="18">
        <v>0</v>
      </c>
      <c r="G21" s="25">
        <f t="shared" ref="G21" si="4">SUM(B21:F21)</f>
        <v>0</v>
      </c>
      <c r="H21" s="28" t="str">
        <f>IF(G21&lt;&gt;100,"",IF(B21&gt;80,"Gravel",IF(AND(B21&gt;30,(F21&gt;=C21+D21+E21)),"Muddy Gravel",IF(AND(B21&gt;30,((F21*9)&gt;=C21+D21+E21)),"Muddy Sandy Gravel",IF(B21&gt;30,"Sandy Gravel",IF(AND(B21&gt;5,F21&gt;=C21+D21+E21),"Gravelly Mud",IF(AND(B21&gt;5,F21*9 &gt;= C21+D21+E21),"Gravelly Muddy Sand",IF(B21&gt;5,"Gravelly Sand",IF(F21/9&gt;=C21+D21+E21,"Mud",IF(F21&gt;=C21+D21+E21,"Sandy Mud",IF(F21*9 &gt;=C21+D21+E21,"Muddy Sand","Sand")))))))))))</f>
        <v/>
      </c>
      <c r="I21" s="30" t="str">
        <f t="shared" ref="I21" si="5">IF(G21&lt;&gt;100,"",IF(B21=80,"Yes",IF(B21=30,"Yes",IF(B21=5,"Yes",IF(AND(B21&lt;80,F21=C21+D21+E21),"Yes",IF(AND(B21&lt;5,F21*9=C21+D21+E21),"Yes",IF(AND(B21&lt;80,F21/9=C21+D21+E21),"Yes","No")))))))</f>
        <v/>
      </c>
    </row>
    <row r="22" spans="1:9" ht="15.75" thickBot="1" x14ac:dyDescent="0.3">
      <c r="A22" s="24"/>
      <c r="B22" s="19"/>
      <c r="C22" s="19"/>
      <c r="D22" s="19"/>
      <c r="E22" s="19"/>
      <c r="F22" s="19"/>
      <c r="G22" s="26"/>
      <c r="H22" s="28"/>
      <c r="I22" s="30"/>
    </row>
    <row r="23" spans="1:9" ht="15" customHeight="1" thickBot="1" x14ac:dyDescent="0.3">
      <c r="A23" s="21" t="s">
        <v>19</v>
      </c>
      <c r="B23" s="49" t="s">
        <v>20</v>
      </c>
      <c r="C23" s="51" t="s">
        <v>21</v>
      </c>
      <c r="D23" s="51" t="s">
        <v>22</v>
      </c>
      <c r="E23" s="51" t="s">
        <v>23</v>
      </c>
      <c r="F23" s="51" t="s">
        <v>24</v>
      </c>
      <c r="G23" s="53" t="s">
        <v>25</v>
      </c>
      <c r="H23" s="55" t="s">
        <v>6</v>
      </c>
      <c r="I23" s="57" t="s">
        <v>26</v>
      </c>
    </row>
    <row r="24" spans="1:9" ht="15.75" thickBot="1" x14ac:dyDescent="0.3">
      <c r="A24" s="22" t="str">
        <f>'HI1681'!A7</f>
        <v>C06</v>
      </c>
      <c r="B24" s="50"/>
      <c r="C24" s="52"/>
      <c r="D24" s="52"/>
      <c r="E24" s="52"/>
      <c r="F24" s="52"/>
      <c r="G24" s="54"/>
      <c r="H24" s="56"/>
      <c r="I24" s="58"/>
    </row>
    <row r="25" spans="1:9" x14ac:dyDescent="0.25">
      <c r="A25" s="23"/>
      <c r="B25" s="32">
        <v>0</v>
      </c>
      <c r="C25" s="33">
        <v>0</v>
      </c>
      <c r="D25" s="33">
        <v>0</v>
      </c>
      <c r="E25" s="33">
        <v>0</v>
      </c>
      <c r="F25" s="18">
        <v>0</v>
      </c>
      <c r="G25" s="25">
        <f t="shared" ref="G25" si="6">SUM(B25:F25)</f>
        <v>0</v>
      </c>
      <c r="H25" s="28" t="str">
        <f>IF(G25&lt;&gt;100,"",IF(B25&gt;80,"Gravel",IF(AND(B25&gt;30,(F25&gt;=C25+D25+E25)),"Muddy Gravel",IF(AND(B25&gt;30,((F25*9)&gt;=C25+D25+E25)),"Muddy Sandy Gravel",IF(B25&gt;30,"Sandy Gravel",IF(AND(B25&gt;5,F25&gt;=C25+D25+E25),"Gravelly Mud",IF(AND(B25&gt;5,F25*9 &gt;= C25+D25+E25),"Gravelly Muddy Sand",IF(B25&gt;5,"Gravelly Sand",IF(F25/9&gt;=C25+D25+E25,"Mud",IF(F25&gt;=C25+D25+E25,"Sandy Mud",IF(F25*9 &gt;=C25+D25+E25,"Muddy Sand","Sand")))))))))))</f>
        <v/>
      </c>
      <c r="I25" s="30" t="str">
        <f t="shared" ref="I25" si="7">IF(G25&lt;&gt;100,"",IF(B25=80,"Yes",IF(B25=30,"Yes",IF(B25=5,"Yes",IF(AND(B25&lt;80,F25=C25+D25+E25),"Yes",IF(AND(B25&lt;5,F25*9=C25+D25+E25),"Yes",IF(AND(B25&lt;80,F25/9=C25+D25+E25),"Yes","No")))))))</f>
        <v/>
      </c>
    </row>
    <row r="26" spans="1:9" ht="15.75" thickBot="1" x14ac:dyDescent="0.3">
      <c r="A26" s="24"/>
      <c r="B26" s="19"/>
      <c r="C26" s="19"/>
      <c r="D26" s="19"/>
      <c r="E26" s="19"/>
      <c r="F26" s="19"/>
      <c r="G26" s="26"/>
      <c r="H26" s="28"/>
      <c r="I26" s="30"/>
    </row>
    <row r="27" spans="1:9" ht="15.75" thickBot="1" x14ac:dyDescent="0.3">
      <c r="A27" s="21" t="s">
        <v>19</v>
      </c>
      <c r="B27" s="49" t="s">
        <v>20</v>
      </c>
      <c r="C27" s="51" t="s">
        <v>21</v>
      </c>
      <c r="D27" s="51" t="s">
        <v>22</v>
      </c>
      <c r="E27" s="51" t="s">
        <v>23</v>
      </c>
      <c r="F27" s="51" t="s">
        <v>24</v>
      </c>
      <c r="G27" s="53" t="s">
        <v>25</v>
      </c>
      <c r="H27" s="55" t="s">
        <v>6</v>
      </c>
      <c r="I27" s="57" t="s">
        <v>26</v>
      </c>
    </row>
    <row r="28" spans="1:9" ht="15" customHeight="1" thickBot="1" x14ac:dyDescent="0.3">
      <c r="A28" s="22" t="str">
        <f>'HI1681'!A8</f>
        <v>C07</v>
      </c>
      <c r="B28" s="50"/>
      <c r="C28" s="52"/>
      <c r="D28" s="52"/>
      <c r="E28" s="52"/>
      <c r="F28" s="52"/>
      <c r="G28" s="54"/>
      <c r="H28" s="56"/>
      <c r="I28" s="58"/>
    </row>
    <row r="29" spans="1:9" x14ac:dyDescent="0.25">
      <c r="A29" s="23"/>
      <c r="B29" s="32">
        <v>0</v>
      </c>
      <c r="C29" s="33">
        <v>0</v>
      </c>
      <c r="D29" s="33">
        <v>0</v>
      </c>
      <c r="E29" s="33">
        <v>0</v>
      </c>
      <c r="F29" s="18">
        <v>0</v>
      </c>
      <c r="G29" s="25">
        <f>SUM(B29:F29)</f>
        <v>0</v>
      </c>
      <c r="H29" s="28" t="str">
        <f>IF(G29&lt;&gt;100,"",IF(B29&gt;80,"Gravel",IF(AND(B29&gt;30,(F29&gt;=C29+D29+E29)),"Muddy Gravel",IF(AND(B29&gt;30,((F29*9)&gt;=C29+D29+E29)),"Muddy Sandy Gravel",IF(B29&gt;30,"Sandy Gravel",IF(AND(B29&gt;5,F29&gt;=C29+D29+E29),"Gravelly Mud",IF(AND(B29&gt;5,F29*9 &gt;= C29+D29+E29),"Gravelly Muddy Sand",IF(B29&gt;5,"Gravelly Sand",IF(F29/9&gt;=C29+D29+E29,"Mud",IF(F29&gt;=C29+D29+E29,"Sandy Mud",IF(F29*9 &gt;=C29+D29+E29,"Muddy Sand","Sand")))))))))))</f>
        <v/>
      </c>
      <c r="I29" s="30" t="str">
        <f>IF(G29&lt;&gt;100,"",IF(B29=80,"Yes",IF(B29=30,"Yes",IF(B29=5,"Yes",IF(AND(B29&lt;80,F29=C29+D29+E29),"Yes",IF(AND(B29&lt;5,F29*9=C29+D29+E29),"Yes",IF(AND(B29&lt;80,F29/9=C29+D29+E29),"Yes","No")))))))</f>
        <v/>
      </c>
    </row>
    <row r="30" spans="1:9" ht="15.75" thickBot="1" x14ac:dyDescent="0.3">
      <c r="A30" s="24"/>
      <c r="B30" s="19"/>
      <c r="C30" s="19"/>
      <c r="D30" s="19"/>
      <c r="E30" s="19"/>
      <c r="F30" s="19"/>
      <c r="G30" s="26"/>
      <c r="H30" s="28"/>
      <c r="I30" s="30"/>
    </row>
    <row r="31" spans="1:9" ht="15.75" thickBot="1" x14ac:dyDescent="0.3">
      <c r="A31" s="21" t="s">
        <v>19</v>
      </c>
      <c r="B31" s="49" t="s">
        <v>20</v>
      </c>
      <c r="C31" s="51" t="s">
        <v>21</v>
      </c>
      <c r="D31" s="51" t="s">
        <v>22</v>
      </c>
      <c r="E31" s="51" t="s">
        <v>23</v>
      </c>
      <c r="F31" s="51" t="s">
        <v>24</v>
      </c>
      <c r="G31" s="53" t="s">
        <v>25</v>
      </c>
      <c r="H31" s="55" t="s">
        <v>6</v>
      </c>
      <c r="I31" s="57" t="s">
        <v>26</v>
      </c>
    </row>
    <row r="32" spans="1:9" ht="15.75" thickBot="1" x14ac:dyDescent="0.3">
      <c r="A32" s="22" t="str">
        <f>'HI1681'!A9</f>
        <v>C08</v>
      </c>
      <c r="B32" s="50"/>
      <c r="C32" s="52"/>
      <c r="D32" s="52"/>
      <c r="E32" s="52"/>
      <c r="F32" s="52"/>
      <c r="G32" s="54"/>
      <c r="H32" s="56"/>
      <c r="I32" s="58"/>
    </row>
    <row r="33" spans="1:10" ht="15" customHeight="1" x14ac:dyDescent="0.25">
      <c r="A33" s="23"/>
      <c r="B33" s="32">
        <v>0</v>
      </c>
      <c r="C33" s="33">
        <v>0</v>
      </c>
      <c r="D33" s="33">
        <v>0</v>
      </c>
      <c r="E33" s="33">
        <v>0</v>
      </c>
      <c r="F33" s="18">
        <v>0</v>
      </c>
      <c r="G33" s="25">
        <f t="shared" ref="G33" si="8">SUM(B33:F33)</f>
        <v>0</v>
      </c>
      <c r="H33" s="28" t="str">
        <f>IF(G33&lt;&gt;100,"",IF(B33&gt;80,"Gravel",IF(AND(B33&gt;30,(F33&gt;=C33+D33+E33)),"Muddy Gravel",IF(AND(B33&gt;30,((F33*9)&gt;=C33+D33+E33)),"Muddy Sandy Gravel",IF(B33&gt;30,"Sandy Gravel",IF(AND(B33&gt;5,F33&gt;=C33+D33+E33),"Gravelly Mud",IF(AND(B33&gt;5,F33*9 &gt;= C33+D33+E33),"Gravelly Muddy Sand",IF(B33&gt;5,"Gravelly Sand",IF(F33/9&gt;=C33+D33+E33,"Mud",IF(F33&gt;=C33+D33+E33,"Sandy Mud",IF(F33*9 &gt;=C33+D33+E33,"Muddy Sand","Sand")))))))))))</f>
        <v/>
      </c>
      <c r="I33" s="30" t="str">
        <f t="shared" ref="I33" si="9">IF(G33&lt;&gt;100,"",IF(B33=80,"Yes",IF(B33=30,"Yes",IF(B33=5,"Yes",IF(AND(B33&lt;80,F33=C33+D33+E33),"Yes",IF(AND(B33&lt;5,F33*9=C33+D33+E33),"Yes",IF(AND(B33&lt;80,F33/9=C33+D33+E33),"Yes","No")))))))</f>
        <v/>
      </c>
    </row>
    <row r="34" spans="1:10" ht="15.75" thickBot="1" x14ac:dyDescent="0.3">
      <c r="A34" s="24"/>
      <c r="B34" s="19"/>
      <c r="C34" s="19"/>
      <c r="D34" s="19"/>
      <c r="E34" s="19"/>
      <c r="F34" s="19"/>
      <c r="G34" s="26"/>
      <c r="H34" s="28"/>
      <c r="I34" s="30"/>
      <c r="J34" s="17" t="s">
        <v>52</v>
      </c>
    </row>
    <row r="35" spans="1:10" ht="15.75" thickBot="1" x14ac:dyDescent="0.3">
      <c r="A35" s="21" t="s">
        <v>19</v>
      </c>
      <c r="B35" s="49" t="s">
        <v>20</v>
      </c>
      <c r="C35" s="51" t="s">
        <v>21</v>
      </c>
      <c r="D35" s="51" t="s">
        <v>22</v>
      </c>
      <c r="E35" s="51" t="s">
        <v>23</v>
      </c>
      <c r="F35" s="51" t="s">
        <v>24</v>
      </c>
      <c r="G35" s="53" t="s">
        <v>25</v>
      </c>
      <c r="H35" s="55" t="s">
        <v>6</v>
      </c>
      <c r="I35" s="57" t="s">
        <v>26</v>
      </c>
    </row>
    <row r="36" spans="1:10" ht="15.75" thickBot="1" x14ac:dyDescent="0.3">
      <c r="A36" s="22" t="str">
        <f>'HI1681'!A10</f>
        <v>D09</v>
      </c>
      <c r="B36" s="50"/>
      <c r="C36" s="52"/>
      <c r="D36" s="52"/>
      <c r="E36" s="52"/>
      <c r="F36" s="52"/>
      <c r="G36" s="54"/>
      <c r="H36" s="56"/>
      <c r="I36" s="58"/>
    </row>
    <row r="37" spans="1:10" x14ac:dyDescent="0.25">
      <c r="A37" s="23"/>
      <c r="B37" s="32">
        <v>0</v>
      </c>
      <c r="C37" s="33">
        <v>0</v>
      </c>
      <c r="D37" s="33">
        <v>0</v>
      </c>
      <c r="E37" s="33">
        <v>0</v>
      </c>
      <c r="F37" s="18">
        <v>0</v>
      </c>
      <c r="G37" s="25">
        <f t="shared" ref="G37" si="10">SUM(B37:F37)</f>
        <v>0</v>
      </c>
      <c r="H37" s="28" t="str">
        <f>IF(G37&lt;&gt;100,"",IF(B37&gt;80,"Gravel",IF(AND(B37&gt;30,(F37&gt;=C37+D37+E37)),"Muddy Gravel",IF(AND(B37&gt;30,((F37*9)&gt;=C37+D37+E37)),"Muddy Sandy Gravel",IF(B37&gt;30,"Sandy Gravel",IF(AND(B37&gt;5,F37&gt;=C37+D37+E37),"Gravelly Mud",IF(AND(B37&gt;5,F37*9 &gt;= C37+D37+E37),"Gravelly Muddy Sand",IF(B37&gt;5,"Gravelly Sand",IF(F37/9&gt;=C37+D37+E37,"Mud",IF(F37&gt;=C37+D37+E37,"Sandy Mud",IF(F37*9 &gt;=C37+D37+E37,"Muddy Sand","Sand")))))))))))</f>
        <v/>
      </c>
      <c r="I37" s="30" t="str">
        <f t="shared" ref="I37" si="11">IF(G37&lt;&gt;100,"",IF(B37=80,"Yes",IF(B37=30,"Yes",IF(B37=5,"Yes",IF(AND(B37&lt;80,F37=C37+D37+E37),"Yes",IF(AND(B37&lt;5,F37*9=C37+D37+E37),"Yes",IF(AND(B37&lt;80,F37/9=C37+D37+E37),"Yes","No")))))))</f>
        <v/>
      </c>
    </row>
    <row r="38" spans="1:10" ht="15" customHeight="1" thickBot="1" x14ac:dyDescent="0.3">
      <c r="A38" s="24"/>
      <c r="B38" s="19"/>
      <c r="C38" s="19"/>
      <c r="D38" s="19"/>
      <c r="E38" s="19"/>
      <c r="F38" s="19"/>
      <c r="G38" s="26"/>
      <c r="H38" s="28"/>
      <c r="I38" s="30"/>
    </row>
    <row r="39" spans="1:10" ht="15.75" thickBot="1" x14ac:dyDescent="0.3">
      <c r="A39" s="21" t="s">
        <v>19</v>
      </c>
      <c r="B39" s="49" t="s">
        <v>20</v>
      </c>
      <c r="C39" s="51" t="s">
        <v>21</v>
      </c>
      <c r="D39" s="51" t="s">
        <v>22</v>
      </c>
      <c r="E39" s="51" t="s">
        <v>23</v>
      </c>
      <c r="F39" s="51" t="s">
        <v>24</v>
      </c>
      <c r="G39" s="53" t="s">
        <v>25</v>
      </c>
      <c r="H39" s="55" t="s">
        <v>6</v>
      </c>
      <c r="I39" s="57" t="s">
        <v>26</v>
      </c>
    </row>
    <row r="40" spans="1:10" ht="15.75" thickBot="1" x14ac:dyDescent="0.3">
      <c r="A40" s="22" t="str">
        <f>'HI1681'!A11</f>
        <v>D10</v>
      </c>
      <c r="B40" s="50"/>
      <c r="C40" s="52"/>
      <c r="D40" s="52"/>
      <c r="E40" s="52"/>
      <c r="F40" s="52"/>
      <c r="G40" s="54"/>
      <c r="H40" s="56"/>
      <c r="I40" s="58"/>
    </row>
    <row r="41" spans="1:10" x14ac:dyDescent="0.25">
      <c r="A41" s="23"/>
      <c r="B41" s="32">
        <v>0</v>
      </c>
      <c r="C41" s="33">
        <v>0</v>
      </c>
      <c r="D41" s="33">
        <v>0</v>
      </c>
      <c r="E41" s="33">
        <v>0</v>
      </c>
      <c r="F41" s="18">
        <v>0</v>
      </c>
      <c r="G41" s="25">
        <f t="shared" ref="G41" si="12">SUM(B41:F41)</f>
        <v>0</v>
      </c>
      <c r="H41" s="28" t="str">
        <f>IF(G41&lt;&gt;100,"",IF(B41&gt;80,"Gravel",IF(AND(B41&gt;30,(F41&gt;=C41+D41+E41)),"Muddy Gravel",IF(AND(B41&gt;30,((F41*9)&gt;=C41+D41+E41)),"Muddy Sandy Gravel",IF(B41&gt;30,"Sandy Gravel",IF(AND(B41&gt;5,F41&gt;=C41+D41+E41),"Gravelly Mud",IF(AND(B41&gt;5,F41*9 &gt;= C41+D41+E41),"Gravelly Muddy Sand",IF(B41&gt;5,"Gravelly Sand",IF(F41/9&gt;=C41+D41+E41,"Mud",IF(F41&gt;=C41+D41+E41,"Sandy Mud",IF(F41*9 &gt;=C41+D41+E41,"Muddy Sand","Sand")))))))))))</f>
        <v/>
      </c>
      <c r="I41" s="30" t="str">
        <f t="shared" ref="I41" si="13">IF(G41&lt;&gt;100,"",IF(B41=80,"Yes",IF(B41=30,"Yes",IF(B41=5,"Yes",IF(AND(B41&lt;80,F41=C41+D41+E41),"Yes",IF(AND(B41&lt;5,F41*9=C41+D41+E41),"Yes",IF(AND(B41&lt;80,F41/9=C41+D41+E41),"Yes","No")))))))</f>
        <v/>
      </c>
    </row>
    <row r="42" spans="1:10" ht="15.75" thickBot="1" x14ac:dyDescent="0.3">
      <c r="A42" s="24"/>
      <c r="B42" s="19"/>
      <c r="C42" s="19"/>
      <c r="D42" s="19"/>
      <c r="E42" s="19"/>
      <c r="F42" s="19"/>
      <c r="G42" s="26"/>
      <c r="H42" s="28"/>
      <c r="I42" s="30"/>
    </row>
    <row r="43" spans="1:10" ht="15" customHeight="1" thickBot="1" x14ac:dyDescent="0.3">
      <c r="A43" s="21" t="s">
        <v>19</v>
      </c>
      <c r="B43" s="49" t="s">
        <v>20</v>
      </c>
      <c r="C43" s="51" t="s">
        <v>21</v>
      </c>
      <c r="D43" s="51" t="s">
        <v>22</v>
      </c>
      <c r="E43" s="51" t="s">
        <v>23</v>
      </c>
      <c r="F43" s="51" t="s">
        <v>24</v>
      </c>
      <c r="G43" s="53" t="s">
        <v>25</v>
      </c>
      <c r="H43" s="55" t="s">
        <v>6</v>
      </c>
      <c r="I43" s="57" t="s">
        <v>26</v>
      </c>
    </row>
    <row r="44" spans="1:10" ht="15.75" thickBot="1" x14ac:dyDescent="0.3">
      <c r="A44" s="22" t="str">
        <f>'HI1681'!A12</f>
        <v>E29</v>
      </c>
      <c r="B44" s="50"/>
      <c r="C44" s="52"/>
      <c r="D44" s="52"/>
      <c r="E44" s="52"/>
      <c r="F44" s="52"/>
      <c r="G44" s="54"/>
      <c r="H44" s="56"/>
      <c r="I44" s="58"/>
    </row>
    <row r="45" spans="1:10" x14ac:dyDescent="0.25">
      <c r="A45" s="23"/>
      <c r="B45" s="32">
        <v>0</v>
      </c>
      <c r="C45" s="33">
        <v>0</v>
      </c>
      <c r="D45" s="33">
        <v>0</v>
      </c>
      <c r="E45" s="33">
        <v>0</v>
      </c>
      <c r="F45" s="18">
        <v>0</v>
      </c>
      <c r="G45" s="25">
        <f t="shared" ref="G45" si="14">SUM(B45:F45)</f>
        <v>0</v>
      </c>
      <c r="H45" s="28" t="str">
        <f>IF(G45&lt;&gt;100,"",IF(B45&gt;80,"Gravel",IF(AND(B45&gt;30,(F45&gt;=C45+D45+E45)),"Muddy Gravel",IF(AND(B45&gt;30,((F45*9)&gt;=C45+D45+E45)),"Muddy Sandy Gravel",IF(B45&gt;30,"Sandy Gravel",IF(AND(B45&gt;5,F45&gt;=C45+D45+E45),"Gravelly Mud",IF(AND(B45&gt;5,F45*9 &gt;= C45+D45+E45),"Gravelly Muddy Sand",IF(B45&gt;5,"Gravelly Sand",IF(F45/9&gt;=C45+D45+E45,"Mud",IF(F45&gt;=C45+D45+E45,"Sandy Mud",IF(F45*9 &gt;=C45+D45+E45,"Muddy Sand","Sand")))))))))))</f>
        <v/>
      </c>
      <c r="I45" s="30" t="str">
        <f t="shared" ref="I45" si="15">IF(G45&lt;&gt;100,"",IF(B45=80,"Yes",IF(B45=30,"Yes",IF(B45=5,"Yes",IF(AND(B45&lt;80,F45=C45+D45+E45),"Yes",IF(AND(B45&lt;5,F45*9=C45+D45+E45),"Yes",IF(AND(B45&lt;80,F45/9=C45+D45+E45),"Yes","No")))))))</f>
        <v/>
      </c>
    </row>
    <row r="46" spans="1:10" ht="15.75" thickBot="1" x14ac:dyDescent="0.3">
      <c r="A46" s="24"/>
      <c r="B46" s="19"/>
      <c r="C46" s="19"/>
      <c r="D46" s="19"/>
      <c r="E46" s="19"/>
      <c r="F46" s="19"/>
      <c r="G46" s="26"/>
      <c r="H46" s="28"/>
      <c r="I46" s="30"/>
    </row>
    <row r="47" spans="1:10" ht="15.75" thickBot="1" x14ac:dyDescent="0.3">
      <c r="A47" s="21" t="s">
        <v>19</v>
      </c>
      <c r="B47" s="49" t="s">
        <v>20</v>
      </c>
      <c r="C47" s="51" t="s">
        <v>21</v>
      </c>
      <c r="D47" s="51" t="s">
        <v>22</v>
      </c>
      <c r="E47" s="51" t="s">
        <v>23</v>
      </c>
      <c r="F47" s="51" t="s">
        <v>24</v>
      </c>
      <c r="G47" s="53" t="s">
        <v>25</v>
      </c>
      <c r="H47" s="55" t="s">
        <v>6</v>
      </c>
      <c r="I47" s="57" t="s">
        <v>26</v>
      </c>
    </row>
    <row r="48" spans="1:10" ht="15" customHeight="1" thickBot="1" x14ac:dyDescent="0.3">
      <c r="A48" s="22" t="e">
        <f>'HI1681'!#REF!</f>
        <v>#REF!</v>
      </c>
      <c r="B48" s="50"/>
      <c r="C48" s="52"/>
      <c r="D48" s="52"/>
      <c r="E48" s="52"/>
      <c r="F48" s="52"/>
      <c r="G48" s="54"/>
      <c r="H48" s="56"/>
      <c r="I48" s="58"/>
    </row>
    <row r="49" spans="1:9" x14ac:dyDescent="0.25">
      <c r="A49" s="23"/>
      <c r="B49" s="32">
        <v>5</v>
      </c>
      <c r="C49" s="33">
        <v>5</v>
      </c>
      <c r="D49" s="33">
        <v>5</v>
      </c>
      <c r="E49" s="33">
        <v>70</v>
      </c>
      <c r="F49" s="18">
        <v>15</v>
      </c>
      <c r="G49" s="25">
        <f t="shared" ref="G49" si="16">SUM(B49:F49)</f>
        <v>100</v>
      </c>
      <c r="H49" s="28" t="str">
        <f>IF(G49&lt;&gt;100,"",IF(B49&gt;80,"Gravel",IF(AND(B49&gt;30,(F49&gt;=C49+D49+E49)),"Muddy Gravel",IF(AND(B49&gt;30,((F49*9)&gt;=C49+D49+E49)),"Muddy Sandy Gravel",IF(B49&gt;30,"Sandy Gravel",IF(AND(B49&gt;5,F49&gt;=C49+D49+E49),"Gravelly Mud",IF(AND(B49&gt;5,F49*9 &gt;= C49+D49+E49),"Gravelly Muddy Sand",IF(B49&gt;5,"Gravelly Sand",IF(F49/9&gt;=C49+D49+E49,"Mud",IF(F49&gt;=C49+D49+E49,"Sandy Mud",IF(F49*9 &gt;=C49+D49+E49,"Muddy Sand","Sand")))))))))))</f>
        <v>Muddy Sand</v>
      </c>
      <c r="I49" s="30" t="str">
        <f t="shared" ref="I49" si="17">IF(G49&lt;&gt;100,"",IF(B49=80,"Yes",IF(B49=30,"Yes",IF(B49=5,"Yes",IF(AND(B49&lt;80,F49=C49+D49+E49),"Yes",IF(AND(B49&lt;5,F49*9=C49+D49+E49),"Yes",IF(AND(B49&lt;80,F49/9=C49+D49+E49),"Yes","No")))))))</f>
        <v>Yes</v>
      </c>
    </row>
    <row r="50" spans="1:9" ht="15.75" thickBot="1" x14ac:dyDescent="0.3">
      <c r="A50" s="24"/>
      <c r="B50" s="19"/>
      <c r="C50" s="19"/>
      <c r="D50" s="19"/>
      <c r="E50" s="19"/>
      <c r="F50" s="19"/>
      <c r="G50" s="26"/>
      <c r="H50" s="28"/>
      <c r="I50" s="30"/>
    </row>
    <row r="51" spans="1:9" ht="15.75" thickBot="1" x14ac:dyDescent="0.3">
      <c r="A51" s="21" t="s">
        <v>19</v>
      </c>
      <c r="B51" s="49" t="s">
        <v>20</v>
      </c>
      <c r="C51" s="51" t="s">
        <v>21</v>
      </c>
      <c r="D51" s="51" t="s">
        <v>22</v>
      </c>
      <c r="E51" s="51" t="s">
        <v>23</v>
      </c>
      <c r="F51" s="51" t="s">
        <v>24</v>
      </c>
      <c r="G51" s="53" t="s">
        <v>25</v>
      </c>
      <c r="H51" s="55" t="s">
        <v>6</v>
      </c>
      <c r="I51" s="57" t="s">
        <v>26</v>
      </c>
    </row>
    <row r="52" spans="1:9" ht="15.75" thickBot="1" x14ac:dyDescent="0.3">
      <c r="A52" s="22" t="e">
        <f>'HI1681'!#REF!</f>
        <v>#REF!</v>
      </c>
      <c r="B52" s="50"/>
      <c r="C52" s="52"/>
      <c r="D52" s="52"/>
      <c r="E52" s="52"/>
      <c r="F52" s="52"/>
      <c r="G52" s="54"/>
      <c r="H52" s="56"/>
      <c r="I52" s="58"/>
    </row>
    <row r="53" spans="1:9" ht="15" customHeight="1" x14ac:dyDescent="0.25">
      <c r="A53" s="23"/>
      <c r="B53" s="32">
        <v>100</v>
      </c>
      <c r="C53" s="33">
        <v>0</v>
      </c>
      <c r="D53" s="33">
        <v>0</v>
      </c>
      <c r="E53" s="33">
        <v>0</v>
      </c>
      <c r="F53" s="18">
        <v>0</v>
      </c>
      <c r="G53" s="25">
        <f t="shared" ref="G53" si="18">SUM(B53:F53)</f>
        <v>100</v>
      </c>
      <c r="H53" s="28" t="str">
        <f>IF(G53&lt;&gt;100,"",IF(B53&gt;80,"Gravel",IF(AND(B53&gt;30,(F53&gt;=C53+D53+E53)),"Muddy Gravel",IF(AND(B53&gt;30,((F53*9)&gt;=C53+D53+E53)),"Muddy Sandy Gravel",IF(B53&gt;30,"Sandy Gravel",IF(AND(B53&gt;5,F53&gt;=C53+D53+E53),"Gravelly Mud",IF(AND(B53&gt;5,F53*9 &gt;= C53+D53+E53),"Gravelly Muddy Sand",IF(B53&gt;5,"Gravelly Sand",IF(F53/9&gt;=C53+D53+E53,"Mud",IF(F53&gt;=C53+D53+E53,"Sandy Mud",IF(F53*9 &gt;=C53+D53+E53,"Muddy Sand","Sand")))))))))))</f>
        <v>Gravel</v>
      </c>
      <c r="I53" s="30" t="str">
        <f t="shared" ref="I53" si="19">IF(G53&lt;&gt;100,"",IF(B53=80,"Yes",IF(B53=30,"Yes",IF(B53=5,"Yes",IF(AND(B53&lt;80,F53=C53+D53+E53),"Yes",IF(AND(B53&lt;5,F53*9=C53+D53+E53),"Yes",IF(AND(B53&lt;80,F53/9=C53+D53+E53),"Yes","No")))))))</f>
        <v>No</v>
      </c>
    </row>
    <row r="54" spans="1:9" ht="15.75" thickBot="1" x14ac:dyDescent="0.3">
      <c r="A54" s="24"/>
      <c r="B54" s="19"/>
      <c r="C54" s="19"/>
      <c r="D54" s="19"/>
      <c r="E54" s="19"/>
      <c r="F54" s="19"/>
      <c r="G54" s="26"/>
      <c r="H54" s="28"/>
      <c r="I54" s="30"/>
    </row>
    <row r="55" spans="1:9" ht="15.75" thickBot="1" x14ac:dyDescent="0.3">
      <c r="A55" s="21" t="s">
        <v>19</v>
      </c>
      <c r="B55" s="49" t="s">
        <v>20</v>
      </c>
      <c r="C55" s="51" t="s">
        <v>21</v>
      </c>
      <c r="D55" s="51" t="s">
        <v>22</v>
      </c>
      <c r="E55" s="51" t="s">
        <v>23</v>
      </c>
      <c r="F55" s="51" t="s">
        <v>24</v>
      </c>
      <c r="G55" s="53" t="s">
        <v>25</v>
      </c>
      <c r="H55" s="55" t="s">
        <v>6</v>
      </c>
      <c r="I55" s="57" t="s">
        <v>26</v>
      </c>
    </row>
    <row r="56" spans="1:9" ht="15.75" thickBot="1" x14ac:dyDescent="0.3">
      <c r="A56" s="22" t="str">
        <f>'HI1681'!A13</f>
        <v>E30</v>
      </c>
      <c r="B56" s="50"/>
      <c r="C56" s="52"/>
      <c r="D56" s="52"/>
      <c r="E56" s="52"/>
      <c r="F56" s="52"/>
      <c r="G56" s="54"/>
      <c r="H56" s="56"/>
      <c r="I56" s="58"/>
    </row>
    <row r="57" spans="1:9" x14ac:dyDescent="0.25">
      <c r="A57" s="23"/>
      <c r="B57" s="32">
        <v>0</v>
      </c>
      <c r="C57" s="33">
        <v>0</v>
      </c>
      <c r="D57" s="33">
        <v>0</v>
      </c>
      <c r="E57" s="33">
        <v>0</v>
      </c>
      <c r="F57" s="18">
        <v>0</v>
      </c>
      <c r="G57" s="25">
        <f t="shared" ref="G57" si="20">SUM(B57:F57)</f>
        <v>0</v>
      </c>
      <c r="H57" s="28" t="str">
        <f>IF(G57&lt;&gt;100,"",IF(B57&gt;80,"Gravel",IF(AND(B57&gt;30,(F57&gt;=C57+D57+E57)),"Muddy Gravel",IF(AND(B57&gt;30,((F57*9)&gt;=C57+D57+E57)),"Muddy Sandy Gravel",IF(B57&gt;30,"Sandy Gravel",IF(AND(B57&gt;5,F57&gt;=C57+D57+E57),"Gravelly Mud",IF(AND(B57&gt;5,F57*9 &gt;= C57+D57+E57),"Gravelly Muddy Sand",IF(B57&gt;5,"Gravelly Sand",IF(F57/9&gt;=C57+D57+E57,"Mud",IF(F57&gt;=C57+D57+E57,"Sandy Mud",IF(F57*9 &gt;=C57+D57+E57,"Muddy Sand","Sand")))))))))))</f>
        <v/>
      </c>
      <c r="I57" s="30" t="str">
        <f t="shared" ref="I57" si="21">IF(G57&lt;&gt;100,"",IF(B57=80,"Yes",IF(B57=30,"Yes",IF(B57=5,"Yes",IF(AND(B57&lt;80,F57=C57+D57+E57),"Yes",IF(AND(B57&lt;5,F57*9=C57+D57+E57),"Yes",IF(AND(B57&lt;80,F57/9=C57+D57+E57),"Yes","No")))))))</f>
        <v/>
      </c>
    </row>
    <row r="58" spans="1:9" ht="15" customHeight="1" thickBot="1" x14ac:dyDescent="0.3">
      <c r="A58" s="24"/>
      <c r="B58" s="19"/>
      <c r="C58" s="19"/>
      <c r="D58" s="19"/>
      <c r="E58" s="19"/>
      <c r="F58" s="19"/>
      <c r="G58" s="26"/>
      <c r="H58" s="28"/>
      <c r="I58" s="30"/>
    </row>
    <row r="59" spans="1:9" ht="15.75" thickBot="1" x14ac:dyDescent="0.3">
      <c r="A59" s="21" t="s">
        <v>19</v>
      </c>
      <c r="B59" s="49" t="s">
        <v>20</v>
      </c>
      <c r="C59" s="51" t="s">
        <v>21</v>
      </c>
      <c r="D59" s="51" t="s">
        <v>22</v>
      </c>
      <c r="E59" s="51" t="s">
        <v>23</v>
      </c>
      <c r="F59" s="51" t="s">
        <v>24</v>
      </c>
      <c r="G59" s="53" t="s">
        <v>25</v>
      </c>
      <c r="H59" s="55" t="s">
        <v>6</v>
      </c>
      <c r="I59" s="57" t="s">
        <v>26</v>
      </c>
    </row>
    <row r="60" spans="1:9" ht="15.75" thickBot="1" x14ac:dyDescent="0.3">
      <c r="A60" s="22" t="e">
        <f>'HI1681'!#REF!</f>
        <v>#REF!</v>
      </c>
      <c r="B60" s="50"/>
      <c r="C60" s="52"/>
      <c r="D60" s="52"/>
      <c r="E60" s="52"/>
      <c r="F60" s="52"/>
      <c r="G60" s="54"/>
      <c r="H60" s="56"/>
      <c r="I60" s="58"/>
    </row>
    <row r="61" spans="1:9" x14ac:dyDescent="0.25">
      <c r="A61" s="23"/>
      <c r="B61" s="32">
        <v>0</v>
      </c>
      <c r="C61" s="33">
        <v>0</v>
      </c>
      <c r="D61" s="33">
        <v>0</v>
      </c>
      <c r="E61" s="33">
        <v>0</v>
      </c>
      <c r="F61" s="18">
        <v>0</v>
      </c>
      <c r="G61" s="25">
        <f t="shared" ref="G61" si="22">SUM(B61:F61)</f>
        <v>0</v>
      </c>
      <c r="H61" s="28" t="str">
        <f>IF(G61&lt;&gt;100,"",IF(B61&gt;80,"Gravel",IF(AND(B61&gt;30,(F61&gt;=C61+D61+E61)),"Muddy Gravel",IF(AND(B61&gt;30,((F61*9)&gt;=C61+D61+E61)),"Muddy Sandy Gravel",IF(B61&gt;30,"Sandy Gravel",IF(AND(B61&gt;5,F61&gt;=C61+D61+E61),"Gravelly Mud",IF(AND(B61&gt;5,F61*9 &gt;= C61+D61+E61),"Gravelly Muddy Sand",IF(B61&gt;5,"Gravelly Sand",IF(F61/9&gt;=C61+D61+E61,"Mud",IF(F61&gt;=C61+D61+E61,"Sandy Mud",IF(F61*9 &gt;=C61+D61+E61,"Muddy Sand","Sand")))))))))))</f>
        <v/>
      </c>
      <c r="I61" s="30" t="str">
        <f t="shared" ref="I61" si="23">IF(G61&lt;&gt;100,"",IF(B61=80,"Yes",IF(B61=30,"Yes",IF(B61=5,"Yes",IF(AND(B61&lt;80,F61=C61+D61+E61),"Yes",IF(AND(B61&lt;5,F61*9=C61+D61+E61),"Yes",IF(AND(B61&lt;80,F61/9=C61+D61+E61),"Yes","No")))))))</f>
        <v/>
      </c>
    </row>
    <row r="62" spans="1:9" ht="15.75" thickBot="1" x14ac:dyDescent="0.3">
      <c r="A62" s="24"/>
      <c r="B62" s="19"/>
      <c r="C62" s="19"/>
      <c r="D62" s="19"/>
      <c r="E62" s="19"/>
      <c r="F62" s="19"/>
      <c r="G62" s="26"/>
      <c r="H62" s="28"/>
      <c r="I62" s="30"/>
    </row>
    <row r="63" spans="1:9" ht="15" customHeight="1" thickBot="1" x14ac:dyDescent="0.3">
      <c r="A63" s="21" t="s">
        <v>19</v>
      </c>
      <c r="B63" s="49" t="s">
        <v>20</v>
      </c>
      <c r="C63" s="51" t="s">
        <v>21</v>
      </c>
      <c r="D63" s="51" t="s">
        <v>22</v>
      </c>
      <c r="E63" s="51" t="s">
        <v>23</v>
      </c>
      <c r="F63" s="51" t="s">
        <v>24</v>
      </c>
      <c r="G63" s="53" t="s">
        <v>25</v>
      </c>
      <c r="H63" s="55" t="s">
        <v>6</v>
      </c>
      <c r="I63" s="57" t="s">
        <v>26</v>
      </c>
    </row>
    <row r="64" spans="1:9" ht="15.75" thickBot="1" x14ac:dyDescent="0.3">
      <c r="A64" s="22" t="str">
        <f>'HI1681'!A14</f>
        <v>F11</v>
      </c>
      <c r="B64" s="50"/>
      <c r="C64" s="52"/>
      <c r="D64" s="52"/>
      <c r="E64" s="52"/>
      <c r="F64" s="52"/>
      <c r="G64" s="54"/>
      <c r="H64" s="56"/>
      <c r="I64" s="58"/>
    </row>
    <row r="65" spans="1:9" x14ac:dyDescent="0.25">
      <c r="A65" s="23"/>
      <c r="B65" s="32">
        <v>0</v>
      </c>
      <c r="C65" s="33">
        <v>0</v>
      </c>
      <c r="D65" s="33">
        <v>0</v>
      </c>
      <c r="E65" s="33">
        <v>0</v>
      </c>
      <c r="F65" s="18">
        <v>0</v>
      </c>
      <c r="G65" s="25">
        <f t="shared" ref="G65" si="24">SUM(B65:F65)</f>
        <v>0</v>
      </c>
      <c r="H65" s="28" t="str">
        <f>IF(G65&lt;&gt;100,"",IF(B65&gt;80,"Gravel",IF(AND(B65&gt;30,(F65&gt;=C65+D65+E65)),"Muddy Gravel",IF(AND(B65&gt;30,((F65*9)&gt;=C65+D65+E65)),"Muddy Sandy Gravel",IF(B65&gt;30,"Sandy Gravel",IF(AND(B65&gt;5,F65&gt;=C65+D65+E65),"Gravelly Mud",IF(AND(B65&gt;5,F65*9 &gt;= C65+D65+E65),"Gravelly Muddy Sand",IF(B65&gt;5,"Gravelly Sand",IF(F65/9&gt;=C65+D65+E65,"Mud",IF(F65&gt;=C65+D65+E65,"Sandy Mud",IF(F65*9 &gt;=C65+D65+E65,"Muddy Sand","Sand")))))))))))</f>
        <v/>
      </c>
      <c r="I65" s="30" t="str">
        <f t="shared" ref="I65" si="25">IF(G65&lt;&gt;100,"",IF(B65=80,"Yes",IF(B65=30,"Yes",IF(B65=5,"Yes",IF(AND(B65&lt;80,F65=C65+D65+E65),"Yes",IF(AND(B65&lt;5,F65*9=C65+D65+E65),"Yes",IF(AND(B65&lt;80,F65/9=C65+D65+E65),"Yes","No")))))))</f>
        <v/>
      </c>
    </row>
    <row r="66" spans="1:9" ht="15.75" thickBot="1" x14ac:dyDescent="0.3">
      <c r="A66" s="24"/>
      <c r="B66" s="19"/>
      <c r="C66" s="19"/>
      <c r="D66" s="19"/>
      <c r="E66" s="19"/>
      <c r="F66" s="19"/>
      <c r="G66" s="26"/>
      <c r="H66" s="28"/>
      <c r="I66" s="30"/>
    </row>
    <row r="67" spans="1:9" ht="15.75" thickBot="1" x14ac:dyDescent="0.3">
      <c r="A67" s="21" t="s">
        <v>19</v>
      </c>
      <c r="B67" s="49" t="s">
        <v>20</v>
      </c>
      <c r="C67" s="51" t="s">
        <v>21</v>
      </c>
      <c r="D67" s="51" t="s">
        <v>22</v>
      </c>
      <c r="E67" s="51" t="s">
        <v>23</v>
      </c>
      <c r="F67" s="51" t="s">
        <v>24</v>
      </c>
      <c r="G67" s="53" t="s">
        <v>25</v>
      </c>
      <c r="H67" s="55" t="s">
        <v>6</v>
      </c>
      <c r="I67" s="57" t="s">
        <v>26</v>
      </c>
    </row>
    <row r="68" spans="1:9" ht="15" customHeight="1" thickBot="1" x14ac:dyDescent="0.3">
      <c r="A68" s="22" t="str">
        <f>'HI1681'!A15</f>
        <v>F12</v>
      </c>
      <c r="B68" s="50"/>
      <c r="C68" s="52"/>
      <c r="D68" s="52"/>
      <c r="E68" s="52"/>
      <c r="F68" s="52"/>
      <c r="G68" s="54"/>
      <c r="H68" s="56"/>
      <c r="I68" s="58"/>
    </row>
    <row r="69" spans="1:9" x14ac:dyDescent="0.25">
      <c r="A69" s="23"/>
      <c r="B69" s="32">
        <v>0</v>
      </c>
      <c r="C69" s="33">
        <v>0</v>
      </c>
      <c r="D69" s="33">
        <v>0</v>
      </c>
      <c r="E69" s="33">
        <v>0</v>
      </c>
      <c r="F69" s="18">
        <v>0</v>
      </c>
      <c r="G69" s="25">
        <f t="shared" ref="G69" si="26">SUM(B69:F69)</f>
        <v>0</v>
      </c>
      <c r="H69" s="28" t="str">
        <f>IF(G69&lt;&gt;100,"",IF(B69&gt;80,"Gravel",IF(AND(B69&gt;30,(F69&gt;=C69+D69+E69)),"Muddy Gravel",IF(AND(B69&gt;30,((F69*9)&gt;=C69+D69+E69)),"Muddy Sandy Gravel",IF(B69&gt;30,"Sandy Gravel",IF(AND(B69&gt;5,F69&gt;=C69+D69+E69),"Gravelly Mud",IF(AND(B69&gt;5,F69*9 &gt;= C69+D69+E69),"Gravelly Muddy Sand",IF(B69&gt;5,"Gravelly Sand",IF(F69/9&gt;=C69+D69+E69,"Mud",IF(F69&gt;=C69+D69+E69,"Sandy Mud",IF(F69*9 &gt;=C69+D69+E69,"Muddy Sand","Sand")))))))))))</f>
        <v/>
      </c>
      <c r="I69" s="30" t="str">
        <f t="shared" ref="I69" si="27">IF(G69&lt;&gt;100,"",IF(B69=80,"Yes",IF(B69=30,"Yes",IF(B69=5,"Yes",IF(AND(B69&lt;80,F69=C69+D69+E69),"Yes",IF(AND(B69&lt;5,F69*9=C69+D69+E69),"Yes",IF(AND(B69&lt;80,F69/9=C69+D69+E69),"Yes","No")))))))</f>
        <v/>
      </c>
    </row>
    <row r="70" spans="1:9" ht="15.75" thickBot="1" x14ac:dyDescent="0.3">
      <c r="A70" s="24"/>
      <c r="B70" s="19"/>
      <c r="C70" s="19"/>
      <c r="D70" s="19"/>
      <c r="E70" s="19"/>
      <c r="F70" s="19"/>
      <c r="G70" s="26"/>
      <c r="H70" s="28"/>
      <c r="I70" s="30"/>
    </row>
    <row r="71" spans="1:9" ht="15.75" thickBot="1" x14ac:dyDescent="0.3">
      <c r="A71" s="21" t="s">
        <v>19</v>
      </c>
      <c r="B71" s="49" t="s">
        <v>20</v>
      </c>
      <c r="C71" s="51" t="s">
        <v>21</v>
      </c>
      <c r="D71" s="51" t="s">
        <v>22</v>
      </c>
      <c r="E71" s="51" t="s">
        <v>23</v>
      </c>
      <c r="F71" s="51" t="s">
        <v>24</v>
      </c>
      <c r="G71" s="53" t="s">
        <v>25</v>
      </c>
      <c r="H71" s="55" t="s">
        <v>6</v>
      </c>
      <c r="I71" s="57" t="s">
        <v>26</v>
      </c>
    </row>
    <row r="72" spans="1:9" ht="15.75" thickBot="1" x14ac:dyDescent="0.3">
      <c r="A72" s="22" t="str">
        <f>'HI1681'!A16</f>
        <v>G13</v>
      </c>
      <c r="B72" s="50"/>
      <c r="C72" s="52"/>
      <c r="D72" s="52"/>
      <c r="E72" s="52"/>
      <c r="F72" s="52"/>
      <c r="G72" s="54"/>
      <c r="H72" s="56"/>
      <c r="I72" s="58"/>
    </row>
    <row r="73" spans="1:9" ht="15" customHeight="1" x14ac:dyDescent="0.25">
      <c r="A73" s="23"/>
      <c r="B73" s="32">
        <v>0</v>
      </c>
      <c r="C73" s="33">
        <v>0</v>
      </c>
      <c r="D73" s="33">
        <v>0</v>
      </c>
      <c r="E73" s="33">
        <v>0</v>
      </c>
      <c r="F73" s="18">
        <v>0</v>
      </c>
      <c r="G73" s="25">
        <f t="shared" ref="G73" si="28">SUM(B73:F73)</f>
        <v>0</v>
      </c>
      <c r="H73" s="28" t="str">
        <f>IF(G73&lt;&gt;100,"",IF(B73&gt;80,"Gravel",IF(AND(B73&gt;30,(F73&gt;=C73+D73+E73)),"Muddy Gravel",IF(AND(B73&gt;30,((F73*9)&gt;=C73+D73+E73)),"Muddy Sandy Gravel",IF(B73&gt;30,"Sandy Gravel",IF(AND(B73&gt;5,F73&gt;=C73+D73+E73),"Gravelly Mud",IF(AND(B73&gt;5,F73*9 &gt;= C73+D73+E73),"Gravelly Muddy Sand",IF(B73&gt;5,"Gravelly Sand",IF(F73/9&gt;=C73+D73+E73,"Mud",IF(F73&gt;=C73+D73+E73,"Sandy Mud",IF(F73*9 &gt;=C73+D73+E73,"Muddy Sand","Sand")))))))))))</f>
        <v/>
      </c>
      <c r="I73" s="30" t="str">
        <f t="shared" ref="I73" si="29">IF(G73&lt;&gt;100,"",IF(B73=80,"Yes",IF(B73=30,"Yes",IF(B73=5,"Yes",IF(AND(B73&lt;80,F73=C73+D73+E73),"Yes",IF(AND(B73&lt;5,F73*9=C73+D73+E73),"Yes",IF(AND(B73&lt;80,F73/9=C73+D73+E73),"Yes","No")))))))</f>
        <v/>
      </c>
    </row>
    <row r="74" spans="1:9" ht="15.75" thickBot="1" x14ac:dyDescent="0.3">
      <c r="A74" s="24"/>
      <c r="B74" s="19"/>
      <c r="C74" s="19"/>
      <c r="D74" s="19"/>
      <c r="E74" s="19"/>
      <c r="F74" s="19"/>
      <c r="G74" s="26"/>
      <c r="H74" s="28"/>
      <c r="I74" s="30"/>
    </row>
    <row r="75" spans="1:9" ht="15.75" thickBot="1" x14ac:dyDescent="0.3">
      <c r="A75" s="21" t="s">
        <v>19</v>
      </c>
      <c r="B75" s="49" t="s">
        <v>20</v>
      </c>
      <c r="C75" s="51" t="s">
        <v>21</v>
      </c>
      <c r="D75" s="51" t="s">
        <v>22</v>
      </c>
      <c r="E75" s="51" t="s">
        <v>23</v>
      </c>
      <c r="F75" s="51" t="s">
        <v>24</v>
      </c>
      <c r="G75" s="53" t="s">
        <v>25</v>
      </c>
      <c r="H75" s="55" t="s">
        <v>6</v>
      </c>
      <c r="I75" s="57" t="s">
        <v>26</v>
      </c>
    </row>
    <row r="76" spans="1:9" ht="15.75" thickBot="1" x14ac:dyDescent="0.3">
      <c r="A76" s="22" t="str">
        <f>'HI1681'!A17</f>
        <v>G14</v>
      </c>
      <c r="B76" s="50"/>
      <c r="C76" s="52"/>
      <c r="D76" s="52"/>
      <c r="E76" s="52"/>
      <c r="F76" s="52"/>
      <c r="G76" s="54"/>
      <c r="H76" s="56"/>
      <c r="I76" s="58"/>
    </row>
    <row r="77" spans="1:9" x14ac:dyDescent="0.25">
      <c r="A77" s="23"/>
      <c r="B77" s="32">
        <v>0</v>
      </c>
      <c r="C77" s="33">
        <v>0</v>
      </c>
      <c r="D77" s="33">
        <v>0</v>
      </c>
      <c r="E77" s="33">
        <v>0</v>
      </c>
      <c r="F77" s="18">
        <v>0</v>
      </c>
      <c r="G77" s="25">
        <f t="shared" ref="G77" si="30">SUM(B77:F77)</f>
        <v>0</v>
      </c>
      <c r="H77" s="28" t="str">
        <f>IF(G77&lt;&gt;100,"",IF(B77&gt;80,"Gravel",IF(AND(B77&gt;30,(F77&gt;=C77+D77+E77)),"Muddy Gravel",IF(AND(B77&gt;30,((F77*9)&gt;=C77+D77+E77)),"Muddy Sandy Gravel",IF(B77&gt;30,"Sandy Gravel",IF(AND(B77&gt;5,F77&gt;=C77+D77+E77),"Gravelly Mud",IF(AND(B77&gt;5,F77*9 &gt;= C77+D77+E77),"Gravelly Muddy Sand",IF(B77&gt;5,"Gravelly Sand",IF(F77/9&gt;=C77+D77+E77,"Mud",IF(F77&gt;=C77+D77+E77,"Sandy Mud",IF(F77*9 &gt;=C77+D77+E77,"Muddy Sand","Sand")))))))))))</f>
        <v/>
      </c>
      <c r="I77" s="30" t="str">
        <f t="shared" ref="I77" si="31">IF(G77&lt;&gt;100,"",IF(B77=80,"Yes",IF(B77=30,"Yes",IF(B77=5,"Yes",IF(AND(B77&lt;80,F77=C77+D77+E77),"Yes",IF(AND(B77&lt;5,F77*9=C77+D77+E77),"Yes",IF(AND(B77&lt;80,F77/9=C77+D77+E77),"Yes","No")))))))</f>
        <v/>
      </c>
    </row>
    <row r="78" spans="1:9" ht="15" customHeight="1" thickBot="1" x14ac:dyDescent="0.3">
      <c r="A78" s="24"/>
      <c r="B78" s="19"/>
      <c r="C78" s="19"/>
      <c r="D78" s="19"/>
      <c r="E78" s="19"/>
      <c r="F78" s="19"/>
      <c r="G78" s="26"/>
      <c r="H78" s="28"/>
      <c r="I78" s="30"/>
    </row>
    <row r="79" spans="1:9" ht="15.75" thickBot="1" x14ac:dyDescent="0.3">
      <c r="A79" s="21" t="s">
        <v>19</v>
      </c>
      <c r="B79" s="49" t="s">
        <v>20</v>
      </c>
      <c r="C79" s="51" t="s">
        <v>21</v>
      </c>
      <c r="D79" s="51" t="s">
        <v>22</v>
      </c>
      <c r="E79" s="51" t="s">
        <v>23</v>
      </c>
      <c r="F79" s="51" t="s">
        <v>24</v>
      </c>
      <c r="G79" s="53" t="s">
        <v>25</v>
      </c>
      <c r="H79" s="55" t="s">
        <v>6</v>
      </c>
      <c r="I79" s="57" t="s">
        <v>26</v>
      </c>
    </row>
    <row r="80" spans="1:9" ht="15.75" thickBot="1" x14ac:dyDescent="0.3">
      <c r="A80" s="22" t="str">
        <f>'HI1681'!A18</f>
        <v>H15</v>
      </c>
      <c r="B80" s="50"/>
      <c r="C80" s="52"/>
      <c r="D80" s="52"/>
      <c r="E80" s="52"/>
      <c r="F80" s="52"/>
      <c r="G80" s="54"/>
      <c r="H80" s="56"/>
      <c r="I80" s="58"/>
    </row>
    <row r="81" spans="1:9" x14ac:dyDescent="0.25">
      <c r="A81" s="23"/>
      <c r="B81" s="32">
        <v>0</v>
      </c>
      <c r="C81" s="33">
        <v>0</v>
      </c>
      <c r="D81" s="33">
        <v>0</v>
      </c>
      <c r="E81" s="33">
        <v>0</v>
      </c>
      <c r="F81" s="18">
        <v>0</v>
      </c>
      <c r="G81" s="25">
        <f t="shared" ref="G81" si="32">SUM(B81:F81)</f>
        <v>0</v>
      </c>
      <c r="H81" s="28" t="str">
        <f>IF(G81&lt;&gt;100,"",IF(B81&gt;80,"Gravel",IF(AND(B81&gt;30,(F81&gt;=C81+D81+E81)),"Muddy Gravel",IF(AND(B81&gt;30,((F81*9)&gt;=C81+D81+E81)),"Muddy Sandy Gravel",IF(B81&gt;30,"Sandy Gravel",IF(AND(B81&gt;5,F81&gt;=C81+D81+E81),"Gravelly Mud",IF(AND(B81&gt;5,F81*9 &gt;= C81+D81+E81),"Gravelly Muddy Sand",IF(B81&gt;5,"Gravelly Sand",IF(F81/9&gt;=C81+D81+E81,"Mud",IF(F81&gt;=C81+D81+E81,"Sandy Mud",IF(F81*9 &gt;=C81+D81+E81,"Muddy Sand","Sand")))))))))))</f>
        <v/>
      </c>
      <c r="I81" s="30" t="str">
        <f t="shared" ref="I81" si="33">IF(G81&lt;&gt;100,"",IF(B81=80,"Yes",IF(B81=30,"Yes",IF(B81=5,"Yes",IF(AND(B81&lt;80,F81=C81+D81+E81),"Yes",IF(AND(B81&lt;5,F81*9=C81+D81+E81),"Yes",IF(AND(B81&lt;80,F81/9=C81+D81+E81),"Yes","No")))))))</f>
        <v/>
      </c>
    </row>
    <row r="82" spans="1:9" ht="15.75" thickBot="1" x14ac:dyDescent="0.3">
      <c r="A82" s="24"/>
      <c r="B82" s="20"/>
      <c r="C82" s="20"/>
      <c r="D82" s="20"/>
      <c r="E82" s="20"/>
      <c r="F82" s="20"/>
      <c r="G82" s="27"/>
      <c r="H82" s="29"/>
      <c r="I82" s="31"/>
    </row>
    <row r="83" spans="1:9" ht="15" customHeight="1" thickBot="1" x14ac:dyDescent="0.3">
      <c r="A83" s="21" t="s">
        <v>19</v>
      </c>
      <c r="B83" s="49" t="s">
        <v>20</v>
      </c>
      <c r="C83" s="51" t="s">
        <v>21</v>
      </c>
      <c r="D83" s="51" t="s">
        <v>22</v>
      </c>
      <c r="E83" s="51" t="s">
        <v>23</v>
      </c>
      <c r="F83" s="51" t="s">
        <v>24</v>
      </c>
      <c r="G83" s="53" t="s">
        <v>25</v>
      </c>
      <c r="H83" s="55" t="s">
        <v>6</v>
      </c>
      <c r="I83" s="57" t="s">
        <v>26</v>
      </c>
    </row>
    <row r="84" spans="1:9" ht="15.75" thickBot="1" x14ac:dyDescent="0.3">
      <c r="A84" s="22" t="str">
        <f>'HI1681'!A22</f>
        <v>I18</v>
      </c>
      <c r="B84" s="50"/>
      <c r="C84" s="52"/>
      <c r="D84" s="52"/>
      <c r="E84" s="52"/>
      <c r="F84" s="52"/>
      <c r="G84" s="54"/>
      <c r="H84" s="56"/>
      <c r="I84" s="58"/>
    </row>
    <row r="85" spans="1:9" x14ac:dyDescent="0.25">
      <c r="A85" s="23"/>
      <c r="B85" s="32">
        <v>0</v>
      </c>
      <c r="C85" s="33">
        <v>0</v>
      </c>
      <c r="D85" s="33">
        <v>0</v>
      </c>
      <c r="E85" s="33">
        <v>0</v>
      </c>
      <c r="F85" s="18">
        <v>0</v>
      </c>
      <c r="G85" s="25">
        <f t="shared" ref="G85" si="34">SUM(B85:F85)</f>
        <v>0</v>
      </c>
      <c r="H85" s="28" t="str">
        <f t="shared" ref="H85" si="35">IF(G85&lt;&gt;100,"",IF(B85&gt;80,"Gravel",IF(AND(B85&gt;30,(F85&gt;=C85+D85+E85)),"Muddy Gravel",IF(AND(B85&gt;30,((F85*9)&gt;=C85+D85+E85)),"Muddy Sandy Gravel",IF(B85&gt;30,"Sandy Gravel",IF(AND(B85&gt;5,F85&gt;=C85+D85+E85),"Gravelly Mud",IF(AND(B85&gt;5,F85*9 &gt;= C85+D85+E85),"Gravelly Muddy Sand",IF(B85&gt;5,"Gravelly Sand",IF(F85/9&gt;=C85+D85+E85,"Mud",IF(F85&gt;=C85+D85+E85,"Sandy Mud",IF(F85*9 &gt;=C85+D85+E85,"Muddy Sand","Sand")))))))))))</f>
        <v/>
      </c>
      <c r="I85" s="30" t="str">
        <f t="shared" ref="I85" si="36">IF(G85&lt;&gt;100,"",IF(B85=80,"Yes",IF(B85=30,"Yes",IF(B85=5,"Yes",IF(AND(B85&lt;80,F85=C85+D85+E85),"Yes",IF(AND(B85&lt;5,F85*9=C85+D85+E85),"Yes",IF(AND(B85&lt;80,F85/9=C85+D85+E85),"Yes","No")))))))</f>
        <v/>
      </c>
    </row>
    <row r="86" spans="1:9" ht="15.75" thickBot="1" x14ac:dyDescent="0.3">
      <c r="A86" s="24"/>
      <c r="B86" s="20"/>
      <c r="C86" s="20"/>
      <c r="D86" s="20"/>
      <c r="E86" s="20"/>
      <c r="F86" s="20"/>
      <c r="G86" s="27"/>
      <c r="H86" s="29"/>
      <c r="I86" s="31"/>
    </row>
    <row r="87" spans="1:9" ht="15.75" thickBot="1" x14ac:dyDescent="0.3">
      <c r="A87" s="21" t="s">
        <v>19</v>
      </c>
      <c r="B87" s="49" t="s">
        <v>20</v>
      </c>
      <c r="C87" s="51" t="s">
        <v>21</v>
      </c>
      <c r="D87" s="51" t="s">
        <v>22</v>
      </c>
      <c r="E87" s="51" t="s">
        <v>23</v>
      </c>
      <c r="F87" s="51" t="s">
        <v>24</v>
      </c>
      <c r="G87" s="53" t="s">
        <v>25</v>
      </c>
      <c r="H87" s="55" t="s">
        <v>6</v>
      </c>
      <c r="I87" s="57" t="s">
        <v>26</v>
      </c>
    </row>
    <row r="88" spans="1:9" ht="15" customHeight="1" thickBot="1" x14ac:dyDescent="0.3">
      <c r="A88" s="22" t="str">
        <f>'HI1681'!A25</f>
        <v>K21</v>
      </c>
      <c r="B88" s="50"/>
      <c r="C88" s="52"/>
      <c r="D88" s="52"/>
      <c r="E88" s="52"/>
      <c r="F88" s="52"/>
      <c r="G88" s="54"/>
      <c r="H88" s="56"/>
      <c r="I88" s="58"/>
    </row>
    <row r="89" spans="1:9" x14ac:dyDescent="0.25">
      <c r="A89" s="23"/>
      <c r="B89" s="32">
        <v>0</v>
      </c>
      <c r="C89" s="33">
        <v>0</v>
      </c>
      <c r="D89" s="33">
        <v>0</v>
      </c>
      <c r="E89" s="33">
        <v>0</v>
      </c>
      <c r="F89" s="18">
        <v>0</v>
      </c>
      <c r="G89" s="25">
        <f t="shared" ref="G89" si="37">SUM(B89:F89)</f>
        <v>0</v>
      </c>
      <c r="H89" s="28" t="str">
        <f t="shared" ref="H89" si="38">IF(G89&lt;&gt;100,"",IF(B89&gt;80,"Gravel",IF(AND(B89&gt;30,(F89&gt;=C89+D89+E89)),"Muddy Gravel",IF(AND(B89&gt;30,((F89*9)&gt;=C89+D89+E89)),"Muddy Sandy Gravel",IF(B89&gt;30,"Sandy Gravel",IF(AND(B89&gt;5,F89&gt;=C89+D89+E89),"Gravelly Mud",IF(AND(B89&gt;5,F89*9 &gt;= C89+D89+E89),"Gravelly Muddy Sand",IF(B89&gt;5,"Gravelly Sand",IF(F89/9&gt;=C89+D89+E89,"Mud",IF(F89&gt;=C89+D89+E89,"Sandy Mud",IF(F89*9 &gt;=C89+D89+E89,"Muddy Sand","Sand")))))))))))</f>
        <v/>
      </c>
      <c r="I89" s="30" t="str">
        <f t="shared" ref="I89" si="39">IF(G89&lt;&gt;100,"",IF(B89=80,"Yes",IF(B89=30,"Yes",IF(B89=5,"Yes",IF(AND(B89&lt;80,F89=C89+D89+E89),"Yes",IF(AND(B89&lt;5,F89*9=C89+D89+E89),"Yes",IF(AND(B89&lt;80,F89/9=C89+D89+E89),"Yes","No")))))))</f>
        <v/>
      </c>
    </row>
    <row r="90" spans="1:9" ht="15.75" thickBot="1" x14ac:dyDescent="0.3">
      <c r="A90" s="24"/>
      <c r="B90" s="20"/>
      <c r="C90" s="20"/>
      <c r="D90" s="20"/>
      <c r="E90" s="20"/>
      <c r="F90" s="20"/>
      <c r="G90" s="27"/>
      <c r="H90" s="29"/>
      <c r="I90" s="31"/>
    </row>
    <row r="91" spans="1:9" ht="15.75" thickBot="1" x14ac:dyDescent="0.3">
      <c r="A91" s="21" t="s">
        <v>19</v>
      </c>
      <c r="B91" s="49" t="s">
        <v>20</v>
      </c>
      <c r="C91" s="51" t="s">
        <v>21</v>
      </c>
      <c r="D91" s="51" t="s">
        <v>22</v>
      </c>
      <c r="E91" s="51" t="s">
        <v>23</v>
      </c>
      <c r="F91" s="51" t="s">
        <v>24</v>
      </c>
      <c r="G91" s="53" t="s">
        <v>25</v>
      </c>
      <c r="H91" s="55" t="s">
        <v>6</v>
      </c>
      <c r="I91" s="57" t="s">
        <v>26</v>
      </c>
    </row>
    <row r="92" spans="1:9" ht="15.75" thickBot="1" x14ac:dyDescent="0.3">
      <c r="A92" s="22" t="str">
        <f>'HI1681'!A28</f>
        <v>K22_01</v>
      </c>
      <c r="B92" s="50"/>
      <c r="C92" s="52"/>
      <c r="D92" s="52"/>
      <c r="E92" s="52"/>
      <c r="F92" s="52"/>
      <c r="G92" s="54"/>
      <c r="H92" s="56"/>
      <c r="I92" s="58"/>
    </row>
    <row r="93" spans="1:9" ht="15" customHeight="1" x14ac:dyDescent="0.25">
      <c r="A93" s="23"/>
      <c r="B93" s="32">
        <v>0</v>
      </c>
      <c r="C93" s="33">
        <v>0</v>
      </c>
      <c r="D93" s="33">
        <v>0</v>
      </c>
      <c r="E93" s="33">
        <v>0</v>
      </c>
      <c r="F93" s="18">
        <v>0</v>
      </c>
      <c r="G93" s="25">
        <f t="shared" ref="G93" si="40">SUM(B93:F93)</f>
        <v>0</v>
      </c>
      <c r="H93" s="28" t="str">
        <f t="shared" ref="H93" si="41">IF(G93&lt;&gt;100,"",IF(B93&gt;80,"Gravel",IF(AND(B93&gt;30,(F93&gt;=C93+D93+E93)),"Muddy Gravel",IF(AND(B93&gt;30,((F93*9)&gt;=C93+D93+E93)),"Muddy Sandy Gravel",IF(B93&gt;30,"Sandy Gravel",IF(AND(B93&gt;5,F93&gt;=C93+D93+E93),"Gravelly Mud",IF(AND(B93&gt;5,F93*9 &gt;= C93+D93+E93),"Gravelly Muddy Sand",IF(B93&gt;5,"Gravelly Sand",IF(F93/9&gt;=C93+D93+E93,"Mud",IF(F93&gt;=C93+D93+E93,"Sandy Mud",IF(F93*9 &gt;=C93+D93+E93,"Muddy Sand","Sand")))))))))))</f>
        <v/>
      </c>
      <c r="I93" s="30" t="str">
        <f t="shared" ref="I93" si="42">IF(G93&lt;&gt;100,"",IF(B93=80,"Yes",IF(B93=30,"Yes",IF(B93=5,"Yes",IF(AND(B93&lt;80,F93=C93+D93+E93),"Yes",IF(AND(B93&lt;5,F93*9=C93+D93+E93),"Yes",IF(AND(B93&lt;80,F93/9=C93+D93+E93),"Yes","No")))))))</f>
        <v/>
      </c>
    </row>
    <row r="94" spans="1:9" ht="15.75" thickBot="1" x14ac:dyDescent="0.3">
      <c r="A94" s="24"/>
      <c r="B94" s="20"/>
      <c r="C94" s="20"/>
      <c r="D94" s="20"/>
      <c r="E94" s="20"/>
      <c r="F94" s="20"/>
      <c r="G94" s="27"/>
      <c r="H94" s="29"/>
      <c r="I94" s="31"/>
    </row>
    <row r="95" spans="1:9" ht="15.75" thickBot="1" x14ac:dyDescent="0.3">
      <c r="A95" s="21" t="s">
        <v>19</v>
      </c>
      <c r="B95" s="49" t="s">
        <v>20</v>
      </c>
      <c r="C95" s="51" t="s">
        <v>21</v>
      </c>
      <c r="D95" s="51" t="s">
        <v>22</v>
      </c>
      <c r="E95" s="51" t="s">
        <v>23</v>
      </c>
      <c r="F95" s="51" t="s">
        <v>24</v>
      </c>
      <c r="G95" s="53" t="s">
        <v>25</v>
      </c>
      <c r="H95" s="55" t="s">
        <v>6</v>
      </c>
      <c r="I95" s="57" t="s">
        <v>26</v>
      </c>
    </row>
    <row r="96" spans="1:9" ht="15.75" thickBot="1" x14ac:dyDescent="0.3">
      <c r="A96" s="22" t="e">
        <f>'HI1681'!#REF!</f>
        <v>#REF!</v>
      </c>
      <c r="B96" s="50"/>
      <c r="C96" s="52"/>
      <c r="D96" s="52"/>
      <c r="E96" s="52"/>
      <c r="F96" s="52"/>
      <c r="G96" s="54"/>
      <c r="H96" s="56"/>
      <c r="I96" s="58"/>
    </row>
    <row r="97" spans="1:9" x14ac:dyDescent="0.25">
      <c r="A97" s="23"/>
      <c r="B97" s="32">
        <v>0</v>
      </c>
      <c r="C97" s="33">
        <v>0</v>
      </c>
      <c r="D97" s="33">
        <v>0</v>
      </c>
      <c r="E97" s="33">
        <v>0</v>
      </c>
      <c r="F97" s="18">
        <v>0</v>
      </c>
      <c r="G97" s="25">
        <f t="shared" ref="G97" si="43">SUM(B97:F97)</f>
        <v>0</v>
      </c>
      <c r="H97" s="28" t="str">
        <f t="shared" ref="H97" si="44">IF(G97&lt;&gt;100,"",IF(B97&gt;80,"Gravel",IF(AND(B97&gt;30,(F97&gt;=C97+D97+E97)),"Muddy Gravel",IF(AND(B97&gt;30,((F97*9)&gt;=C97+D97+E97)),"Muddy Sandy Gravel",IF(B97&gt;30,"Sandy Gravel",IF(AND(B97&gt;5,F97&gt;=C97+D97+E97),"Gravelly Mud",IF(AND(B97&gt;5,F97*9 &gt;= C97+D97+E97),"Gravelly Muddy Sand",IF(B97&gt;5,"Gravelly Sand",IF(F97/9&gt;=C97+D97+E97,"Mud",IF(F97&gt;=C97+D97+E97,"Sandy Mud",IF(F97*9 &gt;=C97+D97+E97,"Muddy Sand","Sand")))))))))))</f>
        <v/>
      </c>
      <c r="I97" s="30" t="str">
        <f t="shared" ref="I97" si="45">IF(G97&lt;&gt;100,"",IF(B97=80,"Yes",IF(B97=30,"Yes",IF(B97=5,"Yes",IF(AND(B97&lt;80,F97=C97+D97+E97),"Yes",IF(AND(B97&lt;5,F97*9=C97+D97+E97),"Yes",IF(AND(B97&lt;80,F97/9=C97+D97+E97),"Yes","No")))))))</f>
        <v/>
      </c>
    </row>
    <row r="98" spans="1:9" ht="15" customHeight="1" thickBot="1" x14ac:dyDescent="0.3">
      <c r="A98" s="24"/>
      <c r="B98" s="20"/>
      <c r="C98" s="20"/>
      <c r="D98" s="20"/>
      <c r="E98" s="20"/>
      <c r="F98" s="20"/>
      <c r="G98" s="27"/>
      <c r="H98" s="29"/>
      <c r="I98" s="31"/>
    </row>
    <row r="99" spans="1:9" ht="15.75" thickBot="1" x14ac:dyDescent="0.3">
      <c r="A99" s="21" t="s">
        <v>19</v>
      </c>
      <c r="B99" s="49" t="s">
        <v>20</v>
      </c>
      <c r="C99" s="51" t="s">
        <v>21</v>
      </c>
      <c r="D99" s="51" t="s">
        <v>22</v>
      </c>
      <c r="E99" s="51" t="s">
        <v>23</v>
      </c>
      <c r="F99" s="51" t="s">
        <v>24</v>
      </c>
      <c r="G99" s="53" t="s">
        <v>25</v>
      </c>
      <c r="H99" s="55" t="s">
        <v>6</v>
      </c>
      <c r="I99" s="57" t="s">
        <v>26</v>
      </c>
    </row>
    <row r="100" spans="1:9" ht="15.75" thickBot="1" x14ac:dyDescent="0.3">
      <c r="A100" s="22">
        <f>'HI1681'!A35</f>
        <v>0</v>
      </c>
      <c r="B100" s="50"/>
      <c r="C100" s="52"/>
      <c r="D100" s="52"/>
      <c r="E100" s="52"/>
      <c r="F100" s="52"/>
      <c r="G100" s="54"/>
      <c r="H100" s="56"/>
      <c r="I100" s="58"/>
    </row>
    <row r="101" spans="1:9" x14ac:dyDescent="0.25">
      <c r="A101" s="23"/>
      <c r="B101" s="32">
        <v>0</v>
      </c>
      <c r="C101" s="33">
        <v>0</v>
      </c>
      <c r="D101" s="33">
        <v>0</v>
      </c>
      <c r="E101" s="33">
        <v>0</v>
      </c>
      <c r="F101" s="18">
        <v>0</v>
      </c>
      <c r="G101" s="25">
        <f t="shared" ref="G101" si="46">SUM(B101:F101)</f>
        <v>0</v>
      </c>
      <c r="H101" s="28" t="str">
        <f t="shared" ref="H101" si="47">IF(G101&lt;&gt;100,"",IF(B101&gt;80,"Gravel",IF(AND(B101&gt;30,(F101&gt;=C101+D101+E101)),"Muddy Gravel",IF(AND(B101&gt;30,((F101*9)&gt;=C101+D101+E101)),"Muddy Sandy Gravel",IF(B101&gt;30,"Sandy Gravel",IF(AND(B101&gt;5,F101&gt;=C101+D101+E101),"Gravelly Mud",IF(AND(B101&gt;5,F101*9 &gt;= C101+D101+E101),"Gravelly Muddy Sand",IF(B101&gt;5,"Gravelly Sand",IF(F101/9&gt;=C101+D101+E101,"Mud",IF(F101&gt;=C101+D101+E101,"Sandy Mud",IF(F101*9 &gt;=C101+D101+E101,"Muddy Sand","Sand")))))))))))</f>
        <v/>
      </c>
      <c r="I101" s="30" t="str">
        <f t="shared" ref="I101" si="48">IF(G101&lt;&gt;100,"",IF(B101=80,"Yes",IF(B101=30,"Yes",IF(B101=5,"Yes",IF(AND(B101&lt;80,F101=C101+D101+E101),"Yes",IF(AND(B101&lt;5,F101*9=C101+D101+E101),"Yes",IF(AND(B101&lt;80,F101/9=C101+D101+E101),"Yes","No")))))))</f>
        <v/>
      </c>
    </row>
    <row r="102" spans="1:9" ht="15.75" thickBot="1" x14ac:dyDescent="0.3">
      <c r="A102" s="24"/>
      <c r="B102" s="20"/>
      <c r="C102" s="20"/>
      <c r="D102" s="20"/>
      <c r="E102" s="20"/>
      <c r="F102" s="20"/>
      <c r="G102" s="27"/>
      <c r="H102" s="29"/>
      <c r="I102" s="31"/>
    </row>
    <row r="103" spans="1:9" ht="15" customHeight="1" thickBot="1" x14ac:dyDescent="0.3">
      <c r="A103" s="21" t="s">
        <v>19</v>
      </c>
      <c r="B103" s="49" t="s">
        <v>20</v>
      </c>
      <c r="C103" s="51" t="s">
        <v>21</v>
      </c>
      <c r="D103" s="51" t="s">
        <v>22</v>
      </c>
      <c r="E103" s="51" t="s">
        <v>23</v>
      </c>
      <c r="F103" s="51" t="s">
        <v>24</v>
      </c>
      <c r="G103" s="53" t="s">
        <v>25</v>
      </c>
      <c r="H103" s="55" t="s">
        <v>6</v>
      </c>
      <c r="I103" s="57" t="s">
        <v>26</v>
      </c>
    </row>
    <row r="104" spans="1:9" ht="15.75" thickBot="1" x14ac:dyDescent="0.3">
      <c r="A104" s="22">
        <f>'HI1681'!A39</f>
        <v>0</v>
      </c>
      <c r="B104" s="50"/>
      <c r="C104" s="52"/>
      <c r="D104" s="52"/>
      <c r="E104" s="52"/>
      <c r="F104" s="52"/>
      <c r="G104" s="54"/>
      <c r="H104" s="56"/>
      <c r="I104" s="58"/>
    </row>
    <row r="105" spans="1:9" x14ac:dyDescent="0.25">
      <c r="A105" s="23"/>
      <c r="B105" s="32">
        <v>0</v>
      </c>
      <c r="C105" s="33">
        <v>0</v>
      </c>
      <c r="D105" s="33">
        <v>0</v>
      </c>
      <c r="E105" s="33">
        <v>0</v>
      </c>
      <c r="F105" s="18">
        <v>0</v>
      </c>
      <c r="G105" s="25">
        <f t="shared" ref="G105" si="49">SUM(B105:F105)</f>
        <v>0</v>
      </c>
      <c r="H105" s="28" t="str">
        <f>IF(G105&lt;&gt;100,"",IF(B105&gt;80,"Gravel",IF(AND(B105&gt;30,(F105&gt;=C105+D105+E105)),"Muddy Gravel",IF(AND(B105&gt;30,((F105*9)&gt;=C105+D105+E105)),"Muddy Sandy Gravel",IF(B105&gt;30,"Sandy Gravel",IF(AND(B105&gt;5,F105&gt;=C105+D105+E105),"Gravelly Mud",IF(AND(B105&gt;5,F105*9 &gt;= C105+D105+E105),"Gravelly Muddy Sand",IF(B105&gt;5,"Gravelly Sand",IF(F105/9&gt;=C105+D105+E105,"Mud",IF(F105&gt;=C105+D105+E105,"Sandy Mud",IF(F105*9 &gt;=C105+D105+E105,"Muddy Sand","Sand")))))))))))</f>
        <v/>
      </c>
      <c r="I105" s="30" t="str">
        <f t="shared" ref="I105" si="50">IF(G105&lt;&gt;100,"",IF(B105=80,"Yes",IF(B105=30,"Yes",IF(B105=5,"Yes",IF(AND(B105&lt;80,F105=C105+D105+E105),"Yes",IF(AND(B105&lt;5,F105*9=C105+D105+E105),"Yes",IF(AND(B105&lt;80,F105/9=C105+D105+E105),"Yes","No")))))))</f>
        <v/>
      </c>
    </row>
    <row r="106" spans="1:9" ht="15.75" thickBot="1" x14ac:dyDescent="0.3">
      <c r="A106" s="24"/>
      <c r="B106" s="20"/>
      <c r="C106" s="20"/>
      <c r="D106" s="20"/>
      <c r="E106" s="20"/>
      <c r="F106" s="20"/>
      <c r="G106" s="27"/>
      <c r="H106" s="29"/>
      <c r="I106" s="31"/>
    </row>
    <row r="107" spans="1:9" ht="15.75" thickBot="1" x14ac:dyDescent="0.3">
      <c r="A107" s="21" t="s">
        <v>19</v>
      </c>
      <c r="B107" s="49" t="s">
        <v>20</v>
      </c>
      <c r="C107" s="51" t="s">
        <v>21</v>
      </c>
      <c r="D107" s="51" t="s">
        <v>22</v>
      </c>
      <c r="E107" s="51" t="s">
        <v>23</v>
      </c>
      <c r="F107" s="51" t="s">
        <v>24</v>
      </c>
      <c r="G107" s="53" t="s">
        <v>25</v>
      </c>
      <c r="H107" s="55" t="s">
        <v>6</v>
      </c>
      <c r="I107" s="57" t="s">
        <v>26</v>
      </c>
    </row>
    <row r="108" spans="1:9" ht="15" customHeight="1" thickBot="1" x14ac:dyDescent="0.3">
      <c r="A108" s="22">
        <f>'HI1681'!A43</f>
        <v>0</v>
      </c>
      <c r="B108" s="50"/>
      <c r="C108" s="52"/>
      <c r="D108" s="52"/>
      <c r="E108" s="52"/>
      <c r="F108" s="52"/>
      <c r="G108" s="54"/>
      <c r="H108" s="56"/>
      <c r="I108" s="58"/>
    </row>
    <row r="109" spans="1:9" x14ac:dyDescent="0.25">
      <c r="A109" s="23"/>
      <c r="B109" s="32">
        <v>0</v>
      </c>
      <c r="C109" s="33">
        <v>0</v>
      </c>
      <c r="D109" s="33">
        <v>0</v>
      </c>
      <c r="E109" s="33">
        <v>0</v>
      </c>
      <c r="F109" s="18">
        <v>0</v>
      </c>
      <c r="G109" s="25">
        <f t="shared" ref="G109" si="51">SUM(B109:F109)</f>
        <v>0</v>
      </c>
      <c r="H109" s="28" t="str">
        <f t="shared" ref="H109" si="52">IF(G109&lt;&gt;100,"",IF(B109&gt;80,"Gravel",IF(AND(B109&gt;30,(F109&gt;=C109+D109+E109)),"Muddy Gravel",IF(AND(B109&gt;30,((F109*9)&gt;=C109+D109+E109)),"Muddy Sandy Gravel",IF(B109&gt;30,"Sandy Gravel",IF(AND(B109&gt;5,F109&gt;=C109+D109+E109),"Gravelly Mud",IF(AND(B109&gt;5,F109*9 &gt;= C109+D109+E109),"Gravelly Muddy Sand",IF(B109&gt;5,"Gravelly Sand",IF(F109/9&gt;=C109+D109+E109,"Mud",IF(F109&gt;=C109+D109+E109,"Sandy Mud",IF(F109*9 &gt;=C109+D109+E109,"Muddy Sand","Sand")))))))))))</f>
        <v/>
      </c>
      <c r="I109" s="30" t="str">
        <f t="shared" ref="I109" si="53">IF(G109&lt;&gt;100,"",IF(B109=80,"Yes",IF(B109=30,"Yes",IF(B109=5,"Yes",IF(AND(B109&lt;80,F109=C109+D109+E109),"Yes",IF(AND(B109&lt;5,F109*9=C109+D109+E109),"Yes",IF(AND(B109&lt;80,F109/9=C109+D109+E109),"Yes","No")))))))</f>
        <v/>
      </c>
    </row>
    <row r="110" spans="1:9" ht="15.75" thickBot="1" x14ac:dyDescent="0.3">
      <c r="A110" s="24"/>
      <c r="B110" s="20"/>
      <c r="C110" s="20"/>
      <c r="D110" s="20"/>
      <c r="E110" s="20"/>
      <c r="F110" s="20"/>
      <c r="G110" s="27"/>
      <c r="H110" s="29"/>
      <c r="I110" s="31"/>
    </row>
    <row r="111" spans="1:9" ht="15.75" thickBot="1" x14ac:dyDescent="0.3">
      <c r="A111" s="21" t="s">
        <v>19</v>
      </c>
      <c r="B111" s="49" t="s">
        <v>20</v>
      </c>
      <c r="C111" s="51" t="s">
        <v>21</v>
      </c>
      <c r="D111" s="51" t="s">
        <v>22</v>
      </c>
      <c r="E111" s="51" t="s">
        <v>23</v>
      </c>
      <c r="F111" s="51" t="s">
        <v>24</v>
      </c>
      <c r="G111" s="53" t="s">
        <v>25</v>
      </c>
      <c r="H111" s="55" t="s">
        <v>6</v>
      </c>
      <c r="I111" s="57" t="s">
        <v>26</v>
      </c>
    </row>
    <row r="112" spans="1:9" ht="15.75" thickBot="1" x14ac:dyDescent="0.3">
      <c r="A112" s="22">
        <f>'HI1681'!A47</f>
        <v>0</v>
      </c>
      <c r="B112" s="50"/>
      <c r="C112" s="52"/>
      <c r="D112" s="52"/>
      <c r="E112" s="52"/>
      <c r="F112" s="52"/>
      <c r="G112" s="54"/>
      <c r="H112" s="56"/>
      <c r="I112" s="58"/>
    </row>
    <row r="113" spans="1:9" ht="15" customHeight="1" x14ac:dyDescent="0.25">
      <c r="A113" s="23"/>
      <c r="B113" s="32">
        <v>0</v>
      </c>
      <c r="C113" s="33">
        <v>0</v>
      </c>
      <c r="D113" s="33">
        <v>0</v>
      </c>
      <c r="E113" s="33">
        <v>0</v>
      </c>
      <c r="F113" s="18">
        <v>0</v>
      </c>
      <c r="G113" s="25">
        <f t="shared" ref="G113" si="54">SUM(B113:F113)</f>
        <v>0</v>
      </c>
      <c r="H113" s="28" t="str">
        <f t="shared" ref="H113" si="55">IF(G113&lt;&gt;100,"",IF(B113&gt;80,"Gravel",IF(AND(B113&gt;30,(F113&gt;=C113+D113+E113)),"Muddy Gravel",IF(AND(B113&gt;30,((F113*9)&gt;=C113+D113+E113)),"Muddy Sandy Gravel",IF(B113&gt;30,"Sandy Gravel",IF(AND(B113&gt;5,F113&gt;=C113+D113+E113),"Gravelly Mud",IF(AND(B113&gt;5,F113*9 &gt;= C113+D113+E113),"Gravelly Muddy Sand",IF(B113&gt;5,"Gravelly Sand",IF(F113/9&gt;=C113+D113+E113,"Mud",IF(F113&gt;=C113+D113+E113,"Sandy Mud",IF(F113*9 &gt;=C113+D113+E113,"Muddy Sand","Sand")))))))))))</f>
        <v/>
      </c>
      <c r="I113" s="30" t="str">
        <f t="shared" ref="I113" si="56">IF(G113&lt;&gt;100,"",IF(B113=80,"Yes",IF(B113=30,"Yes",IF(B113=5,"Yes",IF(AND(B113&lt;80,F113=C113+D113+E113),"Yes",IF(AND(B113&lt;5,F113*9=C113+D113+E113),"Yes",IF(AND(B113&lt;80,F113/9=C113+D113+E113),"Yes","No")))))))</f>
        <v/>
      </c>
    </row>
    <row r="114" spans="1:9" ht="15.75" thickBot="1" x14ac:dyDescent="0.3">
      <c r="A114" s="24"/>
      <c r="B114" s="20"/>
      <c r="C114" s="20"/>
      <c r="D114" s="20"/>
      <c r="E114" s="20"/>
      <c r="F114" s="20"/>
      <c r="G114" s="27"/>
      <c r="H114" s="29"/>
      <c r="I114" s="31"/>
    </row>
    <row r="115" spans="1:9" ht="15.75" thickBot="1" x14ac:dyDescent="0.3">
      <c r="A115" s="21" t="s">
        <v>19</v>
      </c>
      <c r="B115" s="49" t="s">
        <v>20</v>
      </c>
      <c r="C115" s="51" t="s">
        <v>21</v>
      </c>
      <c r="D115" s="51" t="s">
        <v>22</v>
      </c>
      <c r="E115" s="51" t="s">
        <v>23</v>
      </c>
      <c r="F115" s="51" t="s">
        <v>24</v>
      </c>
      <c r="G115" s="53" t="s">
        <v>25</v>
      </c>
      <c r="H115" s="55" t="s">
        <v>6</v>
      </c>
      <c r="I115" s="57" t="s">
        <v>26</v>
      </c>
    </row>
    <row r="116" spans="1:9" ht="15.75" thickBot="1" x14ac:dyDescent="0.3">
      <c r="A116" s="22">
        <f>'HI1681'!A51</f>
        <v>0</v>
      </c>
      <c r="B116" s="50"/>
      <c r="C116" s="52"/>
      <c r="D116" s="52"/>
      <c r="E116" s="52"/>
      <c r="F116" s="52"/>
      <c r="G116" s="54"/>
      <c r="H116" s="56"/>
      <c r="I116" s="58"/>
    </row>
    <row r="117" spans="1:9" x14ac:dyDescent="0.25">
      <c r="A117" s="23"/>
      <c r="B117" s="32">
        <v>0</v>
      </c>
      <c r="C117" s="33">
        <v>0</v>
      </c>
      <c r="D117" s="33">
        <v>0</v>
      </c>
      <c r="E117" s="33">
        <v>0</v>
      </c>
      <c r="F117" s="18">
        <v>0</v>
      </c>
      <c r="G117" s="25">
        <f t="shared" ref="G117" si="57">SUM(B117:F117)</f>
        <v>0</v>
      </c>
      <c r="H117" s="28" t="str">
        <f t="shared" ref="H117" si="58">IF(G117&lt;&gt;100,"",IF(B117&gt;80,"Gravel",IF(AND(B117&gt;30,(F117&gt;=C117+D117+E117)),"Muddy Gravel",IF(AND(B117&gt;30,((F117*9)&gt;=C117+D117+E117)),"Muddy Sandy Gravel",IF(B117&gt;30,"Sandy Gravel",IF(AND(B117&gt;5,F117&gt;=C117+D117+E117),"Gravelly Mud",IF(AND(B117&gt;5,F117*9 &gt;= C117+D117+E117),"Gravelly Muddy Sand",IF(B117&gt;5,"Gravelly Sand",IF(F117/9&gt;=C117+D117+E117,"Mud",IF(F117&gt;=C117+D117+E117,"Sandy Mud",IF(F117*9 &gt;=C117+D117+E117,"Muddy Sand","Sand")))))))))))</f>
        <v/>
      </c>
      <c r="I117" s="30" t="str">
        <f t="shared" ref="I117" si="59">IF(G117&lt;&gt;100,"",IF(B117=80,"Yes",IF(B117=30,"Yes",IF(B117=5,"Yes",IF(AND(B117&lt;80,F117=C117+D117+E117),"Yes",IF(AND(B117&lt;5,F117*9=C117+D117+E117),"Yes",IF(AND(B117&lt;80,F117/9=C117+D117+E117),"Yes","No")))))))</f>
        <v/>
      </c>
    </row>
    <row r="118" spans="1:9" ht="15" customHeight="1" thickBot="1" x14ac:dyDescent="0.3">
      <c r="A118" s="24"/>
      <c r="B118" s="20"/>
      <c r="C118" s="20"/>
      <c r="D118" s="20"/>
      <c r="E118" s="20"/>
      <c r="F118" s="20"/>
      <c r="G118" s="27"/>
      <c r="H118" s="29"/>
      <c r="I118" s="31"/>
    </row>
    <row r="119" spans="1:9" ht="15.75" thickBot="1" x14ac:dyDescent="0.3">
      <c r="A119" s="21" t="s">
        <v>19</v>
      </c>
      <c r="B119" s="49" t="s">
        <v>20</v>
      </c>
      <c r="C119" s="51" t="s">
        <v>21</v>
      </c>
      <c r="D119" s="51" t="s">
        <v>22</v>
      </c>
      <c r="E119" s="51" t="s">
        <v>23</v>
      </c>
      <c r="F119" s="51" t="s">
        <v>24</v>
      </c>
      <c r="G119" s="53" t="s">
        <v>25</v>
      </c>
      <c r="H119" s="55" t="s">
        <v>6</v>
      </c>
      <c r="I119" s="57" t="s">
        <v>26</v>
      </c>
    </row>
    <row r="120" spans="1:9" ht="15.75" thickBot="1" x14ac:dyDescent="0.3">
      <c r="A120" s="22">
        <f>'HI1681'!A55</f>
        <v>0</v>
      </c>
      <c r="B120" s="50"/>
      <c r="C120" s="52"/>
      <c r="D120" s="52"/>
      <c r="E120" s="52"/>
      <c r="F120" s="52"/>
      <c r="G120" s="54"/>
      <c r="H120" s="56"/>
      <c r="I120" s="58"/>
    </row>
    <row r="121" spans="1:9" x14ac:dyDescent="0.25">
      <c r="A121" s="23"/>
      <c r="B121" s="32">
        <v>40</v>
      </c>
      <c r="C121" s="33">
        <v>30</v>
      </c>
      <c r="D121" s="33">
        <v>20</v>
      </c>
      <c r="E121" s="33">
        <v>10</v>
      </c>
      <c r="F121" s="18">
        <v>0</v>
      </c>
      <c r="G121" s="25">
        <f t="shared" ref="G121" si="60">SUM(B121:F121)</f>
        <v>100</v>
      </c>
      <c r="H121" s="28" t="str">
        <f t="shared" ref="H121" si="61">IF(G121&lt;&gt;100,"",IF(B121&gt;80,"Gravel",IF(AND(B121&gt;30,(F121&gt;=C121+D121+E121)),"Muddy Gravel",IF(AND(B121&gt;30,((F121*9)&gt;=C121+D121+E121)),"Muddy Sandy Gravel",IF(B121&gt;30,"Sandy Gravel",IF(AND(B121&gt;5,F121&gt;=C121+D121+E121),"Gravelly Mud",IF(AND(B121&gt;5,F121*9 &gt;= C121+D121+E121),"Gravelly Muddy Sand",IF(B121&gt;5,"Gravelly Sand",IF(F121/9&gt;=C121+D121+E121,"Mud",IF(F121&gt;=C121+D121+E121,"Sandy Mud",IF(F121*9 &gt;=C121+D121+E121,"Muddy Sand","Sand")))))))))))</f>
        <v>Sandy Gravel</v>
      </c>
      <c r="I121" s="30" t="str">
        <f t="shared" ref="I121" si="62">IF(G121&lt;&gt;100,"",IF(B121=80,"Yes",IF(B121=30,"Yes",IF(B121=5,"Yes",IF(AND(B121&lt;80,F121=C121+D121+E121),"Yes",IF(AND(B121&lt;5,F121*9=C121+D121+E121),"Yes",IF(AND(B121&lt;80,F121/9=C121+D121+E121),"Yes","No")))))))</f>
        <v>No</v>
      </c>
    </row>
    <row r="122" spans="1:9" ht="15.75" thickBot="1" x14ac:dyDescent="0.3">
      <c r="A122" s="24"/>
      <c r="B122" s="20"/>
      <c r="C122" s="20"/>
      <c r="D122" s="20"/>
      <c r="E122" s="20"/>
      <c r="F122" s="20"/>
      <c r="G122" s="27"/>
      <c r="H122" s="29"/>
      <c r="I122" s="31"/>
    </row>
    <row r="123" spans="1:9" ht="15" customHeight="1" thickBot="1" x14ac:dyDescent="0.3">
      <c r="A123" s="21" t="s">
        <v>19</v>
      </c>
      <c r="B123" s="49" t="s">
        <v>20</v>
      </c>
      <c r="C123" s="51" t="s">
        <v>21</v>
      </c>
      <c r="D123" s="51" t="s">
        <v>22</v>
      </c>
      <c r="E123" s="51" t="s">
        <v>23</v>
      </c>
      <c r="F123" s="51" t="s">
        <v>24</v>
      </c>
      <c r="G123" s="53" t="s">
        <v>25</v>
      </c>
      <c r="H123" s="55" t="s">
        <v>6</v>
      </c>
      <c r="I123" s="57" t="s">
        <v>26</v>
      </c>
    </row>
    <row r="124" spans="1:9" ht="15.75" thickBot="1" x14ac:dyDescent="0.3">
      <c r="A124" s="22">
        <f>'HI1681'!A59</f>
        <v>0</v>
      </c>
      <c r="B124" s="50"/>
      <c r="C124" s="52"/>
      <c r="D124" s="52"/>
      <c r="E124" s="52"/>
      <c r="F124" s="52"/>
      <c r="G124" s="54"/>
      <c r="H124" s="56"/>
      <c r="I124" s="58"/>
    </row>
    <row r="125" spans="1:9" x14ac:dyDescent="0.25">
      <c r="A125" s="23"/>
      <c r="B125" s="32">
        <v>40</v>
      </c>
      <c r="C125" s="33">
        <v>40</v>
      </c>
      <c r="D125" s="33">
        <v>10</v>
      </c>
      <c r="E125" s="33">
        <v>9</v>
      </c>
      <c r="F125" s="18">
        <v>1</v>
      </c>
      <c r="G125" s="25">
        <f t="shared" ref="G125" si="63">SUM(B125:F125)</f>
        <v>100</v>
      </c>
      <c r="H125" s="28" t="str">
        <f t="shared" ref="H125" si="64">IF(G125&lt;&gt;100,"",IF(B125&gt;80,"Gravel",IF(AND(B125&gt;30,(F125&gt;=C125+D125+E125)),"Muddy Gravel",IF(AND(B125&gt;30,((F125*9)&gt;=C125+D125+E125)),"Muddy Sandy Gravel",IF(B125&gt;30,"Sandy Gravel",IF(AND(B125&gt;5,F125&gt;=C125+D125+E125),"Gravelly Mud",IF(AND(B125&gt;5,F125*9 &gt;= C125+D125+E125),"Gravelly Muddy Sand",IF(B125&gt;5,"Gravelly Sand",IF(F125/9&gt;=C125+D125+E125,"Mud",IF(F125&gt;=C125+D125+E125,"Sandy Mud",IF(F125*9 &gt;=C125+D125+E125,"Muddy Sand","Sand")))))))))))</f>
        <v>Sandy Gravel</v>
      </c>
      <c r="I125" s="30" t="str">
        <f t="shared" ref="I125" si="65">IF(G125&lt;&gt;100,"",IF(B125=80,"Yes",IF(B125=30,"Yes",IF(B125=5,"Yes",IF(AND(B125&lt;80,F125=C125+D125+E125),"Yes",IF(AND(B125&lt;5,F125*9=C125+D125+E125),"Yes",IF(AND(B125&lt;80,F125/9=C125+D125+E125),"Yes","No")))))))</f>
        <v>No</v>
      </c>
    </row>
    <row r="126" spans="1:9" ht="15.75" thickBot="1" x14ac:dyDescent="0.3">
      <c r="A126" s="24"/>
      <c r="B126" s="20"/>
      <c r="C126" s="20"/>
      <c r="D126" s="20"/>
      <c r="E126" s="20"/>
      <c r="F126" s="20"/>
      <c r="G126" s="27"/>
      <c r="H126" s="29"/>
      <c r="I126" s="31"/>
    </row>
    <row r="128" spans="1:9" ht="15" customHeight="1" x14ac:dyDescent="0.25"/>
    <row r="133" ht="15.75" customHeight="1" x14ac:dyDescent="0.25"/>
    <row r="138" ht="15.75" customHeight="1" x14ac:dyDescent="0.25"/>
  </sheetData>
  <sheetProtection sheet="1" objects="1" scenarios="1" formatCells="0" formatColumns="0" formatRows="0" insertColumns="0" insertRows="0" selectLockedCells="1"/>
  <mergeCells count="248">
    <mergeCell ref="G79:G80"/>
    <mergeCell ref="H79:H80"/>
    <mergeCell ref="I79:I80"/>
    <mergeCell ref="B79:B80"/>
    <mergeCell ref="C79:C80"/>
    <mergeCell ref="D79:D80"/>
    <mergeCell ref="E79:E80"/>
    <mergeCell ref="F79:F80"/>
    <mergeCell ref="G71:G72"/>
    <mergeCell ref="H71:H72"/>
    <mergeCell ref="I71:I72"/>
    <mergeCell ref="B75:B76"/>
    <mergeCell ref="C75:C76"/>
    <mergeCell ref="D75:D76"/>
    <mergeCell ref="E75:E76"/>
    <mergeCell ref="F75:F76"/>
    <mergeCell ref="G75:G76"/>
    <mergeCell ref="H75:H76"/>
    <mergeCell ref="I75:I76"/>
    <mergeCell ref="B71:B72"/>
    <mergeCell ref="C71:C72"/>
    <mergeCell ref="D71:D72"/>
    <mergeCell ref="E71:E72"/>
    <mergeCell ref="F71:F72"/>
    <mergeCell ref="G63:G64"/>
    <mergeCell ref="H63:H64"/>
    <mergeCell ref="I63:I64"/>
    <mergeCell ref="B67:B68"/>
    <mergeCell ref="C67:C68"/>
    <mergeCell ref="D67:D68"/>
    <mergeCell ref="E67:E68"/>
    <mergeCell ref="F67:F68"/>
    <mergeCell ref="G67:G68"/>
    <mergeCell ref="H67:H68"/>
    <mergeCell ref="I67:I68"/>
    <mergeCell ref="B63:B64"/>
    <mergeCell ref="C63:C64"/>
    <mergeCell ref="D63:D64"/>
    <mergeCell ref="E63:E64"/>
    <mergeCell ref="F63:F64"/>
    <mergeCell ref="G55:G56"/>
    <mergeCell ref="H55:H56"/>
    <mergeCell ref="I55:I56"/>
    <mergeCell ref="B59:B60"/>
    <mergeCell ref="C59:C60"/>
    <mergeCell ref="D59:D60"/>
    <mergeCell ref="E59:E60"/>
    <mergeCell ref="F59:F60"/>
    <mergeCell ref="G59:G60"/>
    <mergeCell ref="H59:H60"/>
    <mergeCell ref="I59:I60"/>
    <mergeCell ref="B55:B56"/>
    <mergeCell ref="C55:C56"/>
    <mergeCell ref="D55:D56"/>
    <mergeCell ref="E55:E56"/>
    <mergeCell ref="F55:F56"/>
    <mergeCell ref="G47:G48"/>
    <mergeCell ref="H47:H48"/>
    <mergeCell ref="I47:I48"/>
    <mergeCell ref="B51:B52"/>
    <mergeCell ref="C51:C52"/>
    <mergeCell ref="D51:D52"/>
    <mergeCell ref="E51:E52"/>
    <mergeCell ref="F51:F52"/>
    <mergeCell ref="G51:G52"/>
    <mergeCell ref="H51:H52"/>
    <mergeCell ref="I51:I52"/>
    <mergeCell ref="B47:B48"/>
    <mergeCell ref="C47:C48"/>
    <mergeCell ref="D47:D48"/>
    <mergeCell ref="E47:E48"/>
    <mergeCell ref="F47:F48"/>
    <mergeCell ref="G39:G40"/>
    <mergeCell ref="H39:H40"/>
    <mergeCell ref="I39:I40"/>
    <mergeCell ref="B43:B44"/>
    <mergeCell ref="C43:C44"/>
    <mergeCell ref="D43:D44"/>
    <mergeCell ref="E43:E44"/>
    <mergeCell ref="F43:F44"/>
    <mergeCell ref="G43:G44"/>
    <mergeCell ref="H43:H44"/>
    <mergeCell ref="I43:I44"/>
    <mergeCell ref="B39:B40"/>
    <mergeCell ref="C39:C40"/>
    <mergeCell ref="D39:D40"/>
    <mergeCell ref="E39:E40"/>
    <mergeCell ref="F39:F40"/>
    <mergeCell ref="G31:G32"/>
    <mergeCell ref="H31:H32"/>
    <mergeCell ref="I31:I32"/>
    <mergeCell ref="B35:B36"/>
    <mergeCell ref="C35:C36"/>
    <mergeCell ref="D35:D36"/>
    <mergeCell ref="E35:E36"/>
    <mergeCell ref="F35:F36"/>
    <mergeCell ref="G35:G36"/>
    <mergeCell ref="H35:H36"/>
    <mergeCell ref="I35:I36"/>
    <mergeCell ref="B31:B32"/>
    <mergeCell ref="C31:C32"/>
    <mergeCell ref="D31:D32"/>
    <mergeCell ref="E31:E32"/>
    <mergeCell ref="F31:F32"/>
    <mergeCell ref="B27:B28"/>
    <mergeCell ref="C27:C28"/>
    <mergeCell ref="D27:D28"/>
    <mergeCell ref="E27:E28"/>
    <mergeCell ref="F27:F28"/>
    <mergeCell ref="G27:G28"/>
    <mergeCell ref="H27:H28"/>
    <mergeCell ref="I27:I28"/>
    <mergeCell ref="B23:B24"/>
    <mergeCell ref="C23:C24"/>
    <mergeCell ref="D23:D24"/>
    <mergeCell ref="E23:E24"/>
    <mergeCell ref="F23:F24"/>
    <mergeCell ref="B19:B20"/>
    <mergeCell ref="C19:C20"/>
    <mergeCell ref="D19:D20"/>
    <mergeCell ref="E19:E20"/>
    <mergeCell ref="F19:F20"/>
    <mergeCell ref="G19:G20"/>
    <mergeCell ref="H19:H20"/>
    <mergeCell ref="I19:I20"/>
    <mergeCell ref="G23:G24"/>
    <mergeCell ref="H23:H24"/>
    <mergeCell ref="I23:I24"/>
    <mergeCell ref="G3:G4"/>
    <mergeCell ref="H3:H4"/>
    <mergeCell ref="I3:I4"/>
    <mergeCell ref="B3:B4"/>
    <mergeCell ref="C3:C4"/>
    <mergeCell ref="D3:D4"/>
    <mergeCell ref="E3:E4"/>
    <mergeCell ref="F3:F4"/>
    <mergeCell ref="B11:B12"/>
    <mergeCell ref="C11:C12"/>
    <mergeCell ref="D11:D12"/>
    <mergeCell ref="E11:E12"/>
    <mergeCell ref="F11:F12"/>
    <mergeCell ref="G11:G12"/>
    <mergeCell ref="H11:H12"/>
    <mergeCell ref="I11:I12"/>
    <mergeCell ref="B83:B84"/>
    <mergeCell ref="C83:C84"/>
    <mergeCell ref="D83:D84"/>
    <mergeCell ref="E83:E84"/>
    <mergeCell ref="F83:F84"/>
    <mergeCell ref="G83:G84"/>
    <mergeCell ref="H83:H84"/>
    <mergeCell ref="I83:I84"/>
    <mergeCell ref="B7:B8"/>
    <mergeCell ref="C7:C8"/>
    <mergeCell ref="D7:D8"/>
    <mergeCell ref="E7:E8"/>
    <mergeCell ref="F7:F8"/>
    <mergeCell ref="G7:G8"/>
    <mergeCell ref="H7:H8"/>
    <mergeCell ref="I7:I8"/>
    <mergeCell ref="B15:B16"/>
    <mergeCell ref="C15:C16"/>
    <mergeCell ref="D15:D16"/>
    <mergeCell ref="E15:E16"/>
    <mergeCell ref="F15:F16"/>
    <mergeCell ref="G15:G16"/>
    <mergeCell ref="H15:H16"/>
    <mergeCell ref="I15:I16"/>
    <mergeCell ref="B87:B88"/>
    <mergeCell ref="C87:C88"/>
    <mergeCell ref="D87:D88"/>
    <mergeCell ref="E87:E88"/>
    <mergeCell ref="F87:F88"/>
    <mergeCell ref="G87:G88"/>
    <mergeCell ref="H87:H88"/>
    <mergeCell ref="I87:I88"/>
    <mergeCell ref="B91:B92"/>
    <mergeCell ref="C91:C92"/>
    <mergeCell ref="D91:D92"/>
    <mergeCell ref="E91:E92"/>
    <mergeCell ref="F91:F92"/>
    <mergeCell ref="G91:G92"/>
    <mergeCell ref="H91:H92"/>
    <mergeCell ref="I91:I92"/>
    <mergeCell ref="B95:B96"/>
    <mergeCell ref="C95:C96"/>
    <mergeCell ref="D95:D96"/>
    <mergeCell ref="E95:E96"/>
    <mergeCell ref="F95:F96"/>
    <mergeCell ref="G95:G96"/>
    <mergeCell ref="H95:H96"/>
    <mergeCell ref="I95:I96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B123:B124"/>
    <mergeCell ref="C123:C124"/>
    <mergeCell ref="D123:D124"/>
    <mergeCell ref="E123:E124"/>
    <mergeCell ref="F123:F124"/>
    <mergeCell ref="G123:G124"/>
    <mergeCell ref="H123:H124"/>
    <mergeCell ref="I123:I12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10"/>
  <sheetViews>
    <sheetView workbookViewId="0">
      <selection activeCell="E4" sqref="E4"/>
    </sheetView>
  </sheetViews>
  <sheetFormatPr defaultRowHeight="15" x14ac:dyDescent="0.25"/>
  <cols>
    <col min="6" max="6" width="11.28515625" customWidth="1"/>
    <col min="7" max="7" width="13.5703125" customWidth="1"/>
  </cols>
  <sheetData>
    <row r="2" spans="2:10" x14ac:dyDescent="0.25">
      <c r="B2" s="12" t="s">
        <v>27</v>
      </c>
      <c r="C2" s="12" t="s">
        <v>28</v>
      </c>
      <c r="D2" s="12" t="s">
        <v>29</v>
      </c>
      <c r="E2" s="12" t="s">
        <v>30</v>
      </c>
      <c r="F2" s="12" t="s">
        <v>31</v>
      </c>
      <c r="G2" s="9" t="s">
        <v>32</v>
      </c>
    </row>
    <row r="3" spans="2:10" x14ac:dyDescent="0.25">
      <c r="B3">
        <v>3</v>
      </c>
      <c r="C3">
        <v>51</v>
      </c>
      <c r="D3" s="34">
        <v>18</v>
      </c>
      <c r="E3" t="s">
        <v>33</v>
      </c>
      <c r="F3" s="11">
        <f>D3/60</f>
        <v>0.3</v>
      </c>
      <c r="G3" s="11">
        <f>(F3+C3)*IF(E3="W",-1,1)</f>
        <v>51.3</v>
      </c>
      <c r="H3" t="s">
        <v>33</v>
      </c>
    </row>
    <row r="4" spans="2:10" x14ac:dyDescent="0.25">
      <c r="C4">
        <v>4</v>
      </c>
      <c r="D4">
        <v>27</v>
      </c>
      <c r="E4" t="s">
        <v>34</v>
      </c>
      <c r="F4" s="11">
        <f>D4/60</f>
        <v>0.45</v>
      </c>
      <c r="G4" s="11">
        <f t="shared" ref="G4:G10" si="0">(F4+C4)*IF(E4="W",-1,1)</f>
        <v>-4.45</v>
      </c>
      <c r="H4" t="s">
        <v>35</v>
      </c>
      <c r="J4" s="11"/>
    </row>
    <row r="5" spans="2:10" x14ac:dyDescent="0.25">
      <c r="F5" s="11"/>
      <c r="G5" s="11"/>
    </row>
    <row r="6" spans="2:10" x14ac:dyDescent="0.25">
      <c r="B6">
        <v>4</v>
      </c>
      <c r="C6">
        <v>51</v>
      </c>
      <c r="D6">
        <v>32.14</v>
      </c>
      <c r="E6" t="s">
        <v>33</v>
      </c>
      <c r="F6" s="11">
        <f>D6/60</f>
        <v>0.53566666666666662</v>
      </c>
      <c r="G6" s="11">
        <f t="shared" si="0"/>
        <v>51.535666666666664</v>
      </c>
      <c r="H6" t="s">
        <v>33</v>
      </c>
    </row>
    <row r="7" spans="2:10" x14ac:dyDescent="0.25">
      <c r="C7">
        <v>0</v>
      </c>
      <c r="D7" s="10">
        <v>43.77</v>
      </c>
      <c r="E7" t="s">
        <v>34</v>
      </c>
      <c r="F7" s="11">
        <f>D7/60</f>
        <v>0.72950000000000004</v>
      </c>
      <c r="G7" s="11">
        <f t="shared" si="0"/>
        <v>-0.72950000000000004</v>
      </c>
      <c r="H7" t="s">
        <v>35</v>
      </c>
    </row>
    <row r="8" spans="2:10" x14ac:dyDescent="0.25">
      <c r="F8" s="11"/>
      <c r="G8" s="11"/>
    </row>
    <row r="9" spans="2:10" x14ac:dyDescent="0.25">
      <c r="B9">
        <v>5</v>
      </c>
      <c r="C9">
        <v>54</v>
      </c>
      <c r="D9">
        <v>32.799999999999997</v>
      </c>
      <c r="E9" t="s">
        <v>33</v>
      </c>
      <c r="F9" s="11">
        <f>D9/60</f>
        <v>0.54666666666666663</v>
      </c>
      <c r="G9" s="11">
        <f t="shared" si="0"/>
        <v>54.546666666666667</v>
      </c>
      <c r="H9" t="s">
        <v>33</v>
      </c>
    </row>
    <row r="10" spans="2:10" x14ac:dyDescent="0.25">
      <c r="C10">
        <v>0</v>
      </c>
      <c r="D10">
        <v>44.06</v>
      </c>
      <c r="E10" t="s">
        <v>34</v>
      </c>
      <c r="F10" s="11">
        <f>D10/60</f>
        <v>0.73433333333333339</v>
      </c>
      <c r="G10" s="11">
        <f t="shared" si="0"/>
        <v>-0.73433333333333339</v>
      </c>
      <c r="H10" t="s"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L2:U26"/>
  <sheetViews>
    <sheetView workbookViewId="0">
      <selection activeCell="E42" sqref="E42"/>
    </sheetView>
  </sheetViews>
  <sheetFormatPr defaultColWidth="9.140625" defaultRowHeight="15" x14ac:dyDescent="0.25"/>
  <cols>
    <col min="1" max="13" width="9.140625" style="4"/>
    <col min="14" max="14" width="14.5703125" style="4" customWidth="1"/>
    <col min="15" max="15" width="9.140625" style="4"/>
    <col min="16" max="16" width="15.28515625" style="4" customWidth="1"/>
    <col min="17" max="20" width="9.140625" style="4"/>
    <col min="21" max="21" width="20.28515625" style="4" bestFit="1" customWidth="1"/>
    <col min="22" max="16384" width="9.140625" style="4"/>
  </cols>
  <sheetData>
    <row r="2" spans="12:21" x14ac:dyDescent="0.25">
      <c r="L2" s="5"/>
      <c r="M2" s="5"/>
      <c r="N2" s="5"/>
      <c r="O2" s="5"/>
      <c r="P2" s="5"/>
      <c r="Q2" s="5"/>
      <c r="R2" s="5"/>
      <c r="U2" s="6"/>
    </row>
    <row r="3" spans="12:21" x14ac:dyDescent="0.25">
      <c r="L3" s="7"/>
      <c r="M3" s="7"/>
      <c r="N3" s="7"/>
      <c r="O3" s="7"/>
      <c r="P3" s="7"/>
      <c r="Q3" s="7"/>
      <c r="R3" s="7"/>
      <c r="U3" s="8"/>
    </row>
    <row r="4" spans="12:21" x14ac:dyDescent="0.25">
      <c r="L4" s="7"/>
      <c r="M4" s="7"/>
      <c r="N4" s="7"/>
      <c r="O4" s="7"/>
      <c r="P4" s="7"/>
      <c r="Q4" s="7"/>
      <c r="R4" s="7"/>
      <c r="U4" s="8"/>
    </row>
    <row r="5" spans="12:21" x14ac:dyDescent="0.25">
      <c r="L5" s="7"/>
      <c r="M5" s="7"/>
      <c r="N5" s="7"/>
      <c r="O5" s="7"/>
      <c r="P5" s="7"/>
      <c r="Q5" s="7"/>
      <c r="R5" s="7"/>
      <c r="U5" s="8"/>
    </row>
    <row r="6" spans="12:21" x14ac:dyDescent="0.25">
      <c r="L6" s="7"/>
      <c r="M6" s="7"/>
      <c r="N6" s="7"/>
      <c r="O6" s="7"/>
      <c r="P6" s="7"/>
      <c r="Q6" s="7"/>
      <c r="R6" s="7"/>
      <c r="U6" s="8"/>
    </row>
    <row r="7" spans="12:21" x14ac:dyDescent="0.25">
      <c r="L7" s="7"/>
      <c r="M7" s="7"/>
      <c r="N7" s="7"/>
      <c r="O7" s="7"/>
      <c r="P7" s="7"/>
      <c r="Q7" s="7"/>
      <c r="R7" s="7"/>
      <c r="U7" s="8"/>
    </row>
    <row r="8" spans="12:21" x14ac:dyDescent="0.25">
      <c r="L8" s="7"/>
      <c r="M8" s="7"/>
      <c r="N8" s="7"/>
      <c r="O8" s="7"/>
      <c r="P8" s="7"/>
      <c r="Q8" s="7"/>
      <c r="R8" s="7"/>
      <c r="U8" s="8"/>
    </row>
    <row r="9" spans="12:21" x14ac:dyDescent="0.25">
      <c r="L9" s="7"/>
      <c r="M9" s="7"/>
      <c r="N9" s="7"/>
      <c r="O9" s="7"/>
      <c r="P9" s="7"/>
      <c r="Q9" s="7"/>
      <c r="R9" s="7"/>
      <c r="U9" s="8"/>
    </row>
    <row r="10" spans="12:21" x14ac:dyDescent="0.25">
      <c r="L10" s="7"/>
      <c r="M10" s="7"/>
      <c r="P10" s="7"/>
      <c r="Q10" s="7"/>
      <c r="R10" s="7"/>
      <c r="U10" s="8"/>
    </row>
    <row r="11" spans="12:21" x14ac:dyDescent="0.25">
      <c r="L11" s="7"/>
      <c r="M11" s="7"/>
      <c r="N11" s="7"/>
      <c r="O11" s="7"/>
      <c r="P11" s="7"/>
      <c r="Q11" s="7"/>
      <c r="R11" s="7"/>
      <c r="U11" s="8"/>
    </row>
    <row r="12" spans="12:21" x14ac:dyDescent="0.25">
      <c r="L12" s="7"/>
      <c r="M12" s="7"/>
      <c r="N12" s="7"/>
      <c r="O12" s="7"/>
      <c r="R12" s="7"/>
      <c r="U12" s="8"/>
    </row>
    <row r="13" spans="12:21" x14ac:dyDescent="0.25">
      <c r="L13" s="7"/>
      <c r="M13" s="7"/>
      <c r="N13" s="7"/>
      <c r="O13" s="7"/>
      <c r="R13" s="7"/>
      <c r="U13" s="8"/>
    </row>
    <row r="14" spans="12:21" x14ac:dyDescent="0.25">
      <c r="L14" s="7"/>
      <c r="M14" s="7"/>
      <c r="N14" s="7"/>
      <c r="O14" s="7"/>
      <c r="R14" s="7"/>
      <c r="U14" s="8"/>
    </row>
    <row r="15" spans="12:21" x14ac:dyDescent="0.25">
      <c r="L15" s="7"/>
      <c r="M15" s="7"/>
      <c r="N15" s="7"/>
      <c r="O15" s="7"/>
      <c r="P15" s="7"/>
      <c r="Q15" s="7"/>
      <c r="R15" s="7"/>
      <c r="U15" s="8"/>
    </row>
    <row r="16" spans="12:21" x14ac:dyDescent="0.25">
      <c r="L16" s="7"/>
      <c r="M16" s="7"/>
      <c r="N16" s="7"/>
      <c r="O16" s="7"/>
      <c r="P16" s="7"/>
      <c r="Q16" s="7"/>
      <c r="R16" s="7"/>
    </row>
    <row r="17" spans="12:18" x14ac:dyDescent="0.25">
      <c r="L17" s="7"/>
      <c r="M17" s="7"/>
      <c r="N17" s="7"/>
      <c r="O17" s="7"/>
      <c r="P17" s="7"/>
      <c r="Q17" s="7"/>
      <c r="R17" s="7"/>
    </row>
    <row r="18" spans="12:18" x14ac:dyDescent="0.25">
      <c r="L18" s="7"/>
      <c r="M18" s="7"/>
      <c r="P18" s="7"/>
      <c r="Q18" s="7"/>
      <c r="R18" s="7"/>
    </row>
    <row r="19" spans="12:18" x14ac:dyDescent="0.25">
      <c r="L19" s="7"/>
      <c r="M19" s="7"/>
      <c r="P19" s="7"/>
      <c r="Q19" s="7"/>
      <c r="R19" s="7"/>
    </row>
    <row r="20" spans="12:18" ht="15" customHeight="1" x14ac:dyDescent="0.25">
      <c r="L20" s="7"/>
      <c r="M20" s="7"/>
      <c r="P20" s="7"/>
      <c r="Q20" s="7"/>
      <c r="R20" s="7"/>
    </row>
    <row r="21" spans="12:18" x14ac:dyDescent="0.25">
      <c r="L21" s="7"/>
      <c r="M21" s="7"/>
      <c r="N21" s="7"/>
      <c r="O21" s="7"/>
      <c r="P21" s="7"/>
      <c r="Q21" s="7"/>
      <c r="R21" s="7"/>
    </row>
    <row r="22" spans="12:18" x14ac:dyDescent="0.25">
      <c r="L22" s="7"/>
      <c r="M22" s="7"/>
      <c r="N22" s="7"/>
      <c r="O22" s="7"/>
      <c r="P22" s="7"/>
      <c r="Q22" s="7"/>
      <c r="R22" s="7"/>
    </row>
    <row r="23" spans="12:18" x14ac:dyDescent="0.25">
      <c r="L23" s="7"/>
      <c r="M23" s="7"/>
      <c r="N23" s="7"/>
      <c r="O23" s="7"/>
      <c r="P23" s="7"/>
      <c r="Q23" s="7"/>
      <c r="R23" s="7"/>
    </row>
    <row r="24" spans="12:18" x14ac:dyDescent="0.25">
      <c r="L24" s="7"/>
      <c r="M24" s="7"/>
      <c r="N24" s="7"/>
      <c r="O24" s="7"/>
      <c r="P24" s="7"/>
      <c r="Q24" s="7"/>
      <c r="R24" s="7"/>
    </row>
    <row r="25" spans="12:18" x14ac:dyDescent="0.25">
      <c r="L25" s="7"/>
      <c r="M25" s="7"/>
      <c r="N25" s="7"/>
      <c r="O25" s="7"/>
      <c r="P25" s="7"/>
      <c r="Q25" s="7"/>
      <c r="R25" s="7"/>
    </row>
    <row r="26" spans="12:18" x14ac:dyDescent="0.25">
      <c r="L26" s="7"/>
      <c r="M26" s="7"/>
      <c r="N26" s="7"/>
      <c r="O26" s="7"/>
      <c r="P26" s="7"/>
      <c r="Q26" s="7"/>
      <c r="R26" s="7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609908-10a1-4bc5-9a91-6ef839303893" xsi:nil="true"/>
    <lcf76f155ced4ddcb4097134ff3c332f xmlns="663c3533-ba4e-41e7-acf9-492231ccee3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99115F58ED454B9446C90E3B4857AD" ma:contentTypeVersion="8" ma:contentTypeDescription="Create a new document." ma:contentTypeScope="" ma:versionID="820d89e818e272c3ca64899f1bd7f70a">
  <xsd:schema xmlns:xsd="http://www.w3.org/2001/XMLSchema" xmlns:xs="http://www.w3.org/2001/XMLSchema" xmlns:p="http://schemas.microsoft.com/office/2006/metadata/properties" xmlns:ns2="663c3533-ba4e-41e7-acf9-492231ccee37" xmlns:ns3="df609908-10a1-4bc5-9a91-6ef839303893" targetNamespace="http://schemas.microsoft.com/office/2006/metadata/properties" ma:root="true" ma:fieldsID="3ddd5cf789b5d7607590d52862cffd8b" ns2:_="" ns3:_="">
    <xsd:import namespace="663c3533-ba4e-41e7-acf9-492231ccee37"/>
    <xsd:import namespace="df609908-10a1-4bc5-9a91-6ef839303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3c3533-ba4e-41e7-acf9-492231ccee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457ae800-96be-4154-9d10-3cecf77478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609908-10a1-4bc5-9a91-6ef8393038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291bd2a-1c87-454c-950a-110be4c912b7}" ma:internalName="TaxCatchAll" ma:showField="CatchAllData" ma:web="df609908-10a1-4bc5-9a91-6ef839303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1275CA-5809-41EE-97EC-8F5321AD76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8010A2-1911-46D7-B850-F95060E0FE36}">
  <ds:schemaRefs>
    <ds:schemaRef ds:uri="http://purl.org/dc/dcmitype/"/>
    <ds:schemaRef ds:uri="http://schemas.microsoft.com/office/2006/documentManagement/types"/>
    <ds:schemaRef ds:uri="http://purl.org/dc/elements/1.1/"/>
    <ds:schemaRef ds:uri="663c3533-ba4e-41e7-acf9-492231ccee37"/>
    <ds:schemaRef ds:uri="http://www.w3.org/XML/1998/namespace"/>
    <ds:schemaRef ds:uri="df609908-10a1-4bc5-9a91-6ef839303893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F446FF5-6C34-4EFA-BB50-2173244B05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3c3533-ba4e-41e7-acf9-492231ccee37"/>
    <ds:schemaRef ds:uri="df609908-10a1-4bc5-9a91-6ef839303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HI1681</vt:lpstr>
      <vt:lpstr>Fraction tool</vt:lpstr>
      <vt:lpstr>Position conv.</vt:lpstr>
      <vt:lpstr>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Bob</dc:creator>
  <cp:keywords/>
  <dc:description/>
  <cp:lastModifiedBy>Milly Wingfield</cp:lastModifiedBy>
  <cp:revision/>
  <dcterms:created xsi:type="dcterms:W3CDTF">2014-08-31T13:54:51Z</dcterms:created>
  <dcterms:modified xsi:type="dcterms:W3CDTF">2023-08-14T14:27:45Z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0x010100FA99115F58ED454B9446C90E3B4857AD</vt:lpwstr>
  </property>
  <property fmtid="{D5CDD505-2E9C-101B-9397-08002B2CF9AE}" pid="3" name="MediaServiceImageTags">
    <vt:lpwstr/>
  </property>
</Properties>
</file>